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Ttgdc\z\GriG\TTG\Транзит\Ильдус\Ластер\Прайс 210412\"/>
    </mc:Choice>
  </mc:AlternateContent>
  <xr:revisionPtr revIDLastSave="0" documentId="13_ncr:1_{4D95D7C8-865A-42AB-AE4D-F93FBFE2C3A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Офиные, уличные светильники" sheetId="10" r:id="rId1"/>
    <sheet name="Лист1" sheetId="9" state="hidden" r:id="rId2"/>
  </sheets>
  <definedNames>
    <definedName name="_xlnm._FilterDatabase" localSheetId="0" hidden="1">'Офиные, уличные светильники'!$C$1:$R$125</definedName>
    <definedName name="Арктик_25_Опал_Пластик">#REF!</definedName>
    <definedName name="Арктик_50_Опал_Пластик">#REF!</definedName>
    <definedName name="Арктик_50_Прозр_Пластик">#REF!</definedName>
    <definedName name="_xlnm.Print_Area" localSheetId="0">'Офиные, уличные светильники'!$A$1:$BDM$145</definedName>
    <definedName name="Офис_25_1215_Опал">#REF!</definedName>
    <definedName name="Офис_25_Опал">#REF!</definedName>
    <definedName name="Офис_25_Опал_эко">#REF!</definedName>
    <definedName name="Офис_30_Опал_эко">#REF!</definedName>
    <definedName name="Офис_35_Опал">#REF!</definedName>
    <definedName name="Офис_35_Опал_эко">#REF!</definedName>
    <definedName name="Офис_35_Призма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3" i="10" l="1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J15" i="9" l="1"/>
  <c r="G13" i="9"/>
  <c r="W30" i="9" l="1"/>
  <c r="U30" i="9"/>
  <c r="G8" i="9"/>
  <c r="G7" i="9"/>
  <c r="G6" i="9"/>
  <c r="F8" i="9"/>
  <c r="F7" i="9"/>
  <c r="K7" i="9" s="1"/>
  <c r="F6" i="9"/>
  <c r="E8" i="9"/>
  <c r="J8" i="9" s="1"/>
  <c r="E7" i="9"/>
  <c r="E6" i="9"/>
  <c r="L7" i="9"/>
  <c r="L8" i="9"/>
  <c r="L6" i="9"/>
  <c r="K8" i="9"/>
  <c r="K6" i="9"/>
  <c r="J7" i="9"/>
  <c r="J6" i="9"/>
  <c r="V30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tc={B60B05D4-AD5B-46B6-A57C-307CEC5DD2C8}</author>
  </authors>
  <commentList>
    <comment ref="C30" authorId="0" shapeId="0" xr:uid="{EAD29D35-D3ED-4C62-9590-E2BCEA7E4832}">
      <text>
        <r>
          <rPr>
            <sz val="11"/>
            <color theme="1"/>
            <rFont val="Calibri"/>
            <family val="2"/>
            <charset val="204"/>
            <scheme val="minor"/>
          </rPr>
          <t xml:space="preserve"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с каленым стеклом добавь - в себес плюс 400 рублей
</t>
        </r>
      </text>
    </comment>
  </commentList>
</comments>
</file>

<file path=xl/sharedStrings.xml><?xml version="1.0" encoding="utf-8"?>
<sst xmlns="http://schemas.openxmlformats.org/spreadsheetml/2006/main" count="768" uniqueCount="277">
  <si>
    <t>Наименование светильника</t>
  </si>
  <si>
    <t>Вид</t>
  </si>
  <si>
    <t>Драйвер</t>
  </si>
  <si>
    <t>Характеристики драйвера</t>
  </si>
  <si>
    <t>Мощность, Вт</t>
  </si>
  <si>
    <t>Световой поток светильника, Лм</t>
  </si>
  <si>
    <t xml:space="preserve">Энерго-эффектив-ность, Лм/Вт </t>
  </si>
  <si>
    <t>CRI</t>
  </si>
  <si>
    <t>Цветовая температура, К</t>
  </si>
  <si>
    <t>Размеры, мм</t>
  </si>
  <si>
    <t>Вес, кг</t>
  </si>
  <si>
    <t>IP</t>
  </si>
  <si>
    <t>Гарантия, лет</t>
  </si>
  <si>
    <t>OFFICE 01 Встраиваемый и накладной 595x595x35, гальваническая развязка, складские позиции</t>
  </si>
  <si>
    <t>OFFICE 01 25 2883.840 О88 IP20</t>
  </si>
  <si>
    <t>Встраиваемый, металлический</t>
  </si>
  <si>
    <t>ГЛ, КЗ, Wmax, ОЦ, ПВН</t>
  </si>
  <si>
    <t>2883</t>
  </si>
  <si>
    <t>3000,4000,5000</t>
  </si>
  <si>
    <t>595x595x35</t>
  </si>
  <si>
    <t>OFFICE 01 25 2914.840 М89 IP20</t>
  </si>
  <si>
    <t>2914</t>
  </si>
  <si>
    <t>OFFICE 01 30 3358.840 О88 IP20</t>
  </si>
  <si>
    <t>3358</t>
  </si>
  <si>
    <t>OFFICE 01 30 3400.840 М89 IP20</t>
  </si>
  <si>
    <t>3400</t>
  </si>
  <si>
    <t>OFFICE 01 35 4181.840 О88 IP20</t>
  </si>
  <si>
    <t>4181</t>
  </si>
  <si>
    <t>OFFICE 01 35 4234.840 М89 IP20</t>
  </si>
  <si>
    <t>4234</t>
  </si>
  <si>
    <t>OFFICE 01 40 5227.840 О88 IP20</t>
  </si>
  <si>
    <t>5227</t>
  </si>
  <si>
    <t>OFFICE 01 40 5290.840 М89 IP20</t>
  </si>
  <si>
    <t>5290</t>
  </si>
  <si>
    <t>OFFICE 01 50 5892.840 О88 IP20</t>
  </si>
  <si>
    <t>5892</t>
  </si>
  <si>
    <t>OFFICE 01 50 5955.840 М89 IP20</t>
  </si>
  <si>
    <t>БЗ</t>
  </si>
  <si>
    <t>OFFICE 03 Встраиваемый и накладной 1200x150x35, гальваническая развязка, складские позиции</t>
  </si>
  <si>
    <t>OFFICE 03 25 2661.840 О88 IP20</t>
  </si>
  <si>
    <t>2661</t>
  </si>
  <si>
    <t>1200x150x35</t>
  </si>
  <si>
    <t>OFFICE 03 25 2693.840 М89 IP20</t>
  </si>
  <si>
    <t>2693</t>
  </si>
  <si>
    <t>OFFICE 03 30 3094.840 О88 IP20</t>
  </si>
  <si>
    <t>3094</t>
  </si>
  <si>
    <t>OFFICE 03 30 3136.840 М89 IP20</t>
  </si>
  <si>
    <t>3136</t>
  </si>
  <si>
    <t>OFFICE 03 35 3865.840 О88 IP20</t>
  </si>
  <si>
    <t>3865</t>
  </si>
  <si>
    <t>OFFICE 03 35 3907.840 М89 IP20</t>
  </si>
  <si>
    <t>3907</t>
  </si>
  <si>
    <t>OFFICE 03 40 4825.840 О88 IP20</t>
  </si>
  <si>
    <t>4825</t>
  </si>
  <si>
    <t>OFFICE 03 40 4889.840 М89 IP20</t>
  </si>
  <si>
    <t>4889</t>
  </si>
  <si>
    <t>FARM 01 Встраиваемый 595x595x40, гальваническая развязка, со степенью защиты IP 54, возможно исполнение IP 65 с каленым стеклом</t>
  </si>
  <si>
    <t>FARM 01 25 2883.840 О88 IP54</t>
  </si>
  <si>
    <t>595x595x40</t>
  </si>
  <si>
    <t>FARM 01 25 2914.840 М89 IP54</t>
  </si>
  <si>
    <t>FARM 01 30 3358.840 О88 IP54</t>
  </si>
  <si>
    <t>FARM 01 30 3400.840 М89 IP54</t>
  </si>
  <si>
    <t>FARM 01 35 4181.840 О88 IP54</t>
  </si>
  <si>
    <t>FARM 01 35 4234.840 М89 IP54</t>
  </si>
  <si>
    <t>FARM 01 25 2766.840 TG IP54</t>
  </si>
  <si>
    <t>2766</t>
  </si>
  <si>
    <t>FARM 01 30 3220.840 TG IP54</t>
  </si>
  <si>
    <t>3220</t>
  </si>
  <si>
    <t>FARM 01 35 3643.840 TG IP54</t>
  </si>
  <si>
    <t>3643</t>
  </si>
  <si>
    <t>FARM 03 Встраиваемый 1200x180x40, гальваническая развязка, со степенью защиты IP 54, накладной комплектуется дополнительно кронштейнами</t>
  </si>
  <si>
    <t>FARM 03 25 2661.840 О88 IP54</t>
  </si>
  <si>
    <t>1200x180x40</t>
  </si>
  <si>
    <t>FARM 03 25 2693.840 М89 IP54</t>
  </si>
  <si>
    <t>FARM 03 30 3094.840 О88 IP54</t>
  </si>
  <si>
    <t>FARM 03 30 3136.840 М89 IP54</t>
  </si>
  <si>
    <t>FARM 03 35 3865.840 О88 IP54</t>
  </si>
  <si>
    <t>FARM 03 35 3907.840 М89 IP54</t>
  </si>
  <si>
    <t>PLAY Светильник для освещения школьной доски. Кронштейны входят в комплект</t>
  </si>
  <si>
    <t>Play 20 1600.840 О70 IP23</t>
  </si>
  <si>
    <t>1600</t>
  </si>
  <si>
    <t>1065х80х45</t>
  </si>
  <si>
    <t>Play 35 3200.840 О70 IP23</t>
  </si>
  <si>
    <t>3200</t>
  </si>
  <si>
    <t>ARCTIC 01 Накладной 1200x150x110, гальваническая развязка, со степенью защиты IP 65</t>
  </si>
  <si>
    <t>Arctic 01 25 2450.840 О70 IP65</t>
  </si>
  <si>
    <t>2450</t>
  </si>
  <si>
    <t>1200х106х90</t>
  </si>
  <si>
    <t>Arctic 01 25 3000.840 С80 IP65</t>
  </si>
  <si>
    <t>3000</t>
  </si>
  <si>
    <t>Arctic 01 30 2740.840 О70 IP65</t>
  </si>
  <si>
    <t>2740</t>
  </si>
  <si>
    <t>Arctic 01 30 3350.840 С80 IP65</t>
  </si>
  <si>
    <t>3350</t>
  </si>
  <si>
    <t>Arctic 01 35 3235.840 О70 IP65</t>
  </si>
  <si>
    <t>3235</t>
  </si>
  <si>
    <t>Arctic 01 35 3960.840 С80 IP65</t>
  </si>
  <si>
    <t>3960</t>
  </si>
  <si>
    <t>Arctic 01 50 4704.840 О70 IP65</t>
  </si>
  <si>
    <t>4704</t>
  </si>
  <si>
    <t>Arctic 01 50 5760.840 С80 IP65</t>
  </si>
  <si>
    <t>5760</t>
  </si>
  <si>
    <t>WALLWASH 12.1765.850 О88 IP65 (025 OSR)</t>
  </si>
  <si>
    <t>ГЛ</t>
  </si>
  <si>
    <t>1765</t>
  </si>
  <si>
    <t>WALLWASH 12.1853.850 С90 IP65 (025 OSR)</t>
  </si>
  <si>
    <t>1853</t>
  </si>
  <si>
    <t>WALLWASH 25.3851.850 О88 IP65 (025 OSR)</t>
  </si>
  <si>
    <t>3851</t>
  </si>
  <si>
    <t>WALLWASH 25.4044.850 С90 IP65 (025 OSR)</t>
  </si>
  <si>
    <t>4044</t>
  </si>
  <si>
    <t>WALLWASH 35.4088.850 О88 IP65 (025 OSR)</t>
  </si>
  <si>
    <t>4088</t>
  </si>
  <si>
    <t>WALLWASH 35.4292.850 С90 IP65 (025 OSR)</t>
  </si>
  <si>
    <t>4292</t>
  </si>
  <si>
    <t>WALLWASH 35.5135.850 О88 IP65 (025 OSR)</t>
  </si>
  <si>
    <t>5135</t>
  </si>
  <si>
    <t>WALLWASH 35.5392.850 С90 IP65 (025 OSR)</t>
  </si>
  <si>
    <t>5392</t>
  </si>
  <si>
    <t>WALLWASH 40.6081.850 О88 IP65 (025 OSR)</t>
  </si>
  <si>
    <t>6081</t>
  </si>
  <si>
    <t>WALLWASH 40.6385.850 С90 IP65 (025 OSR)</t>
  </si>
  <si>
    <t>6385</t>
  </si>
  <si>
    <t>WALLWASH 50.6756.850 О88 IP65 (025 OSR)</t>
  </si>
  <si>
    <t>6756</t>
  </si>
  <si>
    <t>WALLWASH 50.7094.850 С90 IP65 (025 OSR)</t>
  </si>
  <si>
    <t>7094</t>
  </si>
  <si>
    <t>WALLWASH 50.6756.850 О88 IP65 1200мм (025 OSR)</t>
  </si>
  <si>
    <t>1220х81х72</t>
  </si>
  <si>
    <t>WALLWASH 50.7094.850 С90 IP65 1200мм (025 OSR)</t>
  </si>
  <si>
    <t>WALLWASH 60.8988.850 О88 IP65 (025 OSR)</t>
  </si>
  <si>
    <t>8988</t>
  </si>
  <si>
    <t>WALLWASH 60.9437.850 С90 IP65 (025 OSR)</t>
  </si>
  <si>
    <t>9437</t>
  </si>
  <si>
    <t>WALLWASH 65.8598.850 О88 IP65 (025 OSR)</t>
  </si>
  <si>
    <t>8598</t>
  </si>
  <si>
    <t>WALLWASH 65.9028.850 С90 IP65 (025 OSR)</t>
  </si>
  <si>
    <t>9028</t>
  </si>
  <si>
    <t>WALLWASH 70.10271.850 О88 IP65 (025 OSR)</t>
  </si>
  <si>
    <t>Внешний, металлический</t>
  </si>
  <si>
    <t xml:space="preserve">380В, ГЛ, ХХ, Т </t>
  </si>
  <si>
    <t>10271</t>
  </si>
  <si>
    <t>WALLWASH 70.10785.850 О88 IP65 (025 OSR)</t>
  </si>
  <si>
    <t>10785</t>
  </si>
  <si>
    <t>WALLWASH 75.9826.850 О88 IP65 (025 OSR)</t>
  </si>
  <si>
    <t>9826</t>
  </si>
  <si>
    <t>WALLWASH 75.10317.850 С90 IP65 (025 OSR)</t>
  </si>
  <si>
    <t>10317</t>
  </si>
  <si>
    <t>WALLWASH 100.13513.850 О88 IP65 (025 OSR)</t>
  </si>
  <si>
    <t>13513</t>
  </si>
  <si>
    <t>WALLWASH 100.14189.850 С90 IP65 (025 OSR)</t>
  </si>
  <si>
    <t>14189</t>
  </si>
  <si>
    <t>WALLWASH 110.14649.850 О88 IP65 (025 OSR)</t>
  </si>
  <si>
    <t>14649</t>
  </si>
  <si>
    <t>1520х81х72</t>
  </si>
  <si>
    <t>WALLWASH 110.15381.850 С90 IP65 (025 OSR)</t>
  </si>
  <si>
    <t>15381</t>
  </si>
  <si>
    <t>WALLWASH 150.19653.850 О88 IP65 (025 OSR)</t>
  </si>
  <si>
    <t>19653</t>
  </si>
  <si>
    <t>910х175х72</t>
  </si>
  <si>
    <t>WALLWASH 150.20636.850 С90 IP65 (025 OSR)</t>
  </si>
  <si>
    <t>20636</t>
  </si>
  <si>
    <t>WALLWASH 200.27026.850 О88 IP65 (025 OSR)</t>
  </si>
  <si>
    <t>27026</t>
  </si>
  <si>
    <t>1220х175х72</t>
  </si>
  <si>
    <t>WALLWASH 200.28377.850 С90 IP65 (025 OSR)</t>
  </si>
  <si>
    <t>28377</t>
  </si>
  <si>
    <t>Аварийные, эвакуационные светильники, аккумуляторная батарей NiCd, складская позиция</t>
  </si>
  <si>
    <t>BLOCK 3 150.760 С75 IP65</t>
  </si>
  <si>
    <t>Встраиваемый, без корпуса</t>
  </si>
  <si>
    <t>150</t>
  </si>
  <si>
    <t>346х107х77</t>
  </si>
  <si>
    <t>BLOCK 6 300.760 С75 IP65</t>
  </si>
  <si>
    <t>300</t>
  </si>
  <si>
    <t>BLOCK V2 2 100.840 Н IP40 БАП 1</t>
  </si>
  <si>
    <t>310х76х145</t>
  </si>
  <si>
    <t>BLOCK V2 2 100.840 Н IP40 БАП 3</t>
  </si>
  <si>
    <t>BLOCK V2 6 400.840 П IP40 БАП 1</t>
  </si>
  <si>
    <t>BLOCK V2 6 400.840 П IP40 БАП 3</t>
  </si>
  <si>
    <t>RING</t>
  </si>
  <si>
    <t>1020</t>
  </si>
  <si>
    <t>D150x60</t>
  </si>
  <si>
    <t>1800</t>
  </si>
  <si>
    <t>220x134x55</t>
  </si>
  <si>
    <t>2550</t>
  </si>
  <si>
    <t>D220x70</t>
  </si>
  <si>
    <t>BOXLITE, используется как линейный светильник, так и для решения дизайнерских задач, возможна окраска в RAL</t>
  </si>
  <si>
    <t xml:space="preserve">BOXLITE 15.1465.840 O88 IP43 </t>
  </si>
  <si>
    <t>ГЛ, КЗ, ХХ</t>
  </si>
  <si>
    <t>RING 20 1800.850 О85 IP65 (овал)</t>
  </si>
  <si>
    <t>RING 25 2550.850 О85 IP65 (круг)</t>
  </si>
  <si>
    <t>RING 10 1020.850 О85 IP65 (круг)</t>
  </si>
  <si>
    <t xml:space="preserve">BOXLITE 15.1638.840 O88 IP43 </t>
  </si>
  <si>
    <t xml:space="preserve">BOXLITE 15.1400.840 O88 IP43 </t>
  </si>
  <si>
    <t xml:space="preserve">BOXLITE 15.1718.840 O88 IP43 </t>
  </si>
  <si>
    <t>BOXLITE 23 3289.840 O88 IP43</t>
  </si>
  <si>
    <t xml:space="preserve">BOXLITE 23.3130.840 O88 IP43 </t>
  </si>
  <si>
    <t>BOXLITE 23 2590.840 O88 IP43</t>
  </si>
  <si>
    <t>BOXLITE 23.2573.840 O88 IP43</t>
  </si>
  <si>
    <t xml:space="preserve">BOXLITE 24.3385.840 O88 IP43 </t>
  </si>
  <si>
    <t>BOXLITE 24.2615.840 O88 IP43</t>
  </si>
  <si>
    <t>BOXLITE 25.3289.840 O88 IP43</t>
  </si>
  <si>
    <t>BOXLITE 25.2590.840 O88 IP43</t>
  </si>
  <si>
    <t>BOXLITE 35.3717.840 O88 IP43</t>
  </si>
  <si>
    <t>BOXLITE 35.2930.840 O88 IP43</t>
  </si>
  <si>
    <t>BOXLITE 40.5498.840 O88 IP43</t>
  </si>
  <si>
    <t>BOXLITE 40.4330.840 O88 IP43</t>
  </si>
  <si>
    <t>BOXLITE 50.6420.840 O88 IP43</t>
  </si>
  <si>
    <t>BOXLITE 50.5056.840 O88 IP43</t>
  </si>
  <si>
    <t>BOXLITE 65.8157.840 O88 IP43</t>
  </si>
  <si>
    <t>BOXLITE 65.6228.840 O88 IP43</t>
  </si>
  <si>
    <t>BOXLITE 75.9630.840 O88 IP43</t>
  </si>
  <si>
    <t>BOXLITE 75.7584.840 O88 IP43</t>
  </si>
  <si>
    <t>BOXLITE 100.12840.840 O88 IP43</t>
  </si>
  <si>
    <t>BOXLITE 100.10810.840 O88 IP43</t>
  </si>
  <si>
    <t>1638</t>
  </si>
  <si>
    <t>1400</t>
  </si>
  <si>
    <t>1718</t>
  </si>
  <si>
    <t>1465</t>
  </si>
  <si>
    <t>3289</t>
  </si>
  <si>
    <t>2590</t>
  </si>
  <si>
    <t>3130</t>
  </si>
  <si>
    <t>2573</t>
  </si>
  <si>
    <t>3385</t>
  </si>
  <si>
    <t>2615</t>
  </si>
  <si>
    <t>3717</t>
  </si>
  <si>
    <t>2930</t>
  </si>
  <si>
    <t>5498</t>
  </si>
  <si>
    <t>4330</t>
  </si>
  <si>
    <t>6420</t>
  </si>
  <si>
    <t>5056</t>
  </si>
  <si>
    <t>8157</t>
  </si>
  <si>
    <t>6228</t>
  </si>
  <si>
    <t>9630</t>
  </si>
  <si>
    <t>7584</t>
  </si>
  <si>
    <t>12840</t>
  </si>
  <si>
    <t>10810</t>
  </si>
  <si>
    <t>1210х50х70</t>
  </si>
  <si>
    <t>470х50х70</t>
  </si>
  <si>
    <t>1510х50х70</t>
  </si>
  <si>
    <t>910х50х70</t>
  </si>
  <si>
    <t>610х50х70</t>
  </si>
  <si>
    <t>1810х50х70</t>
  </si>
  <si>
    <t>2415х50х70</t>
  </si>
  <si>
    <t xml:space="preserve"> КЗ, ХХ</t>
  </si>
  <si>
    <t>595x595x60</t>
  </si>
  <si>
    <t>OFFICE 01 50 6618.840 О88 IP20</t>
  </si>
  <si>
    <t>OFFICE 01 50 6784.840 М89 IP20</t>
  </si>
  <si>
    <t>OFFICE 01 25 3430.840 М89 IP20</t>
  </si>
  <si>
    <t>OFFICE 01 25 3346.840 О88 IP20</t>
  </si>
  <si>
    <t>OFFICE 01 35 4286.840 О88 IP20</t>
  </si>
  <si>
    <t>OFFICE 01 35 4393.840 М89 IP20</t>
  </si>
  <si>
    <t>Luster Butterfly X1</t>
  </si>
  <si>
    <t>Luster Butterfly X6</t>
  </si>
  <si>
    <t>Luster Butterfly X2</t>
  </si>
  <si>
    <t>Luster Butterfly X3</t>
  </si>
  <si>
    <t>Luster Butterfly X4</t>
  </si>
  <si>
    <t>АРГОС * MEAN WELL</t>
  </si>
  <si>
    <t>АРГОС * MEAN WELL * MOONS</t>
  </si>
  <si>
    <t>MEAN WELL * MOONS</t>
  </si>
  <si>
    <r>
      <t>Уличные светодиодные светильники LUSTER BUTTERFLY</t>
    </r>
    <r>
      <rPr>
        <b/>
        <sz val="11"/>
        <color theme="1"/>
        <rFont val="Tahoma"/>
        <family val="2"/>
        <charset val="204"/>
      </rPr>
      <t>*</t>
    </r>
    <r>
      <rPr>
        <b/>
        <sz val="8"/>
        <color theme="1"/>
        <rFont val="Tahoma"/>
        <family val="2"/>
        <charset val="204"/>
      </rPr>
      <t>, инновационная система отведения тепла SWC, городские улицы, парки, скверы, подъезды, склады, цеха, дорожная инфраструктура, окраска в RAL под заказ.</t>
    </r>
  </si>
  <si>
    <r>
      <rPr>
        <b/>
        <sz val="11"/>
        <color theme="1"/>
        <rFont val="Calibri"/>
        <family val="2"/>
        <charset val="204"/>
        <scheme val="minor"/>
      </rPr>
      <t>*</t>
    </r>
    <r>
      <rPr>
        <sz val="8"/>
        <color theme="1"/>
        <rFont val="Calibri"/>
        <family val="2"/>
        <charset val="204"/>
        <scheme val="minor"/>
      </rPr>
      <t xml:space="preserve"> Применяемая в светильниках </t>
    </r>
    <r>
      <rPr>
        <b/>
        <sz val="10"/>
        <color theme="1"/>
        <rFont val="Calibri"/>
        <family val="2"/>
        <charset val="204"/>
        <scheme val="minor"/>
      </rPr>
      <t>Luster Butterfly</t>
    </r>
    <r>
      <rPr>
        <sz val="8"/>
        <color theme="1"/>
        <rFont val="Calibri"/>
        <family val="2"/>
        <charset val="204"/>
        <scheme val="minor"/>
      </rPr>
      <t xml:space="preserve"> технология SWС дает возможность использовать более мощные светодиоды на меньшей площади отведения тепла в том числе и при повышенных температурах окружающей среды, это увеличенный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срок службы светодиодных модулей до 14 лет.</t>
    </r>
  </si>
  <si>
    <t>2,3/2,6</t>
  </si>
  <si>
    <t>2,2/2,5</t>
  </si>
  <si>
    <t>3,5/3,8</t>
  </si>
  <si>
    <t>372х163х77</t>
  </si>
  <si>
    <t>163х373х86</t>
  </si>
  <si>
    <t>5,8/6,2</t>
  </si>
  <si>
    <t>6/6,5</t>
  </si>
  <si>
    <t>1200х81х72</t>
  </si>
  <si>
    <t>WALLWASH 025, Есть комплектации с выносным драйвером. Комплектуется поворотным или П образным кронштейном</t>
  </si>
  <si>
    <t>Цена за ед. (руб., с НДС), РРЦ</t>
  </si>
  <si>
    <t>Парнерская цена за ед. (руб., с НДС)</t>
  </si>
  <si>
    <t>от 1 штуки</t>
  </si>
  <si>
    <t>от 100 до 500</t>
  </si>
  <si>
    <t>Luster Butterfly X1L</t>
  </si>
  <si>
    <t>от 500 и более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</si>
</sst>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\ _₽"/>
    <numFmt numFmtId="166" formatCode="#,##0\ &quot;₽&quot;"/>
    <numFmt numFmtId="167" formatCode="0.0000"/>
  </numFmts>
  <fonts count="19" x14ac:knownFonts="1">
    <font>
      <sz val="11"/>
      <color theme="1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 Light"/>
      <family val="2"/>
      <charset val="204"/>
      <scheme val="major"/>
    </font>
    <font>
      <sz val="11"/>
      <color indexed="8"/>
      <name val="Calibri"/>
      <family val="2"/>
    </font>
    <font>
      <sz val="5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sz val="6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7"/>
      <color theme="1"/>
      <name val="Tahoma"/>
      <family val="2"/>
      <charset val="204"/>
    </font>
    <font>
      <sz val="8"/>
      <color theme="1"/>
      <name val="Tahoma"/>
      <family val="2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7FFC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4" fillId="0" borderId="0"/>
  </cellStyleXfs>
  <cellXfs count="161">
    <xf numFmtId="0" fontId="0" fillId="0" borderId="0" xfId="0"/>
    <xf numFmtId="1" fontId="2" fillId="2" borderId="0" xfId="0" applyNumberFormat="1" applyFont="1" applyFill="1"/>
    <xf numFmtId="1" fontId="1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1" fillId="0" borderId="0" xfId="0" applyNumberFormat="1" applyFont="1" applyFill="1"/>
    <xf numFmtId="3" fontId="2" fillId="2" borderId="0" xfId="0" applyNumberFormat="1" applyFont="1" applyFill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1" fontId="1" fillId="2" borderId="0" xfId="0" applyNumberFormat="1" applyFont="1" applyFill="1"/>
    <xf numFmtId="3" fontId="2" fillId="3" borderId="0" xfId="0" applyNumberFormat="1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2" fontId="2" fillId="2" borderId="0" xfId="0" applyNumberFormat="1" applyFont="1" applyFill="1"/>
    <xf numFmtId="1" fontId="2" fillId="0" borderId="0" xfId="0" applyNumberFormat="1" applyFont="1" applyFill="1"/>
    <xf numFmtId="2" fontId="2" fillId="0" borderId="0" xfId="0" applyNumberFormat="1" applyFont="1" applyFill="1"/>
    <xf numFmtId="167" fontId="13" fillId="2" borderId="0" xfId="0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67" fontId="13" fillId="0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2" fillId="3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vertical="center"/>
    </xf>
    <xf numFmtId="1" fontId="7" fillId="2" borderId="3" xfId="0" applyNumberFormat="1" applyFont="1" applyFill="1" applyBorder="1" applyAlignment="1">
      <alignment horizontal="left" vertical="center" wrapText="1"/>
    </xf>
    <xf numFmtId="165" fontId="7" fillId="2" borderId="4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1" fontId="7" fillId="3" borderId="4" xfId="0" applyNumberFormat="1" applyFont="1" applyFill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7" fillId="2" borderId="3" xfId="0" applyNumberFormat="1" applyFont="1" applyFill="1" applyBorder="1" applyAlignment="1">
      <alignment vertical="center" wrapText="1"/>
    </xf>
    <xf numFmtId="1" fontId="10" fillId="2" borderId="5" xfId="0" applyNumberFormat="1" applyFont="1" applyFill="1" applyBorder="1" applyAlignment="1">
      <alignment horizontal="center" vertical="center" wrapText="1"/>
    </xf>
    <xf numFmtId="165" fontId="12" fillId="2" borderId="4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/>
    </xf>
    <xf numFmtId="165" fontId="7" fillId="2" borderId="4" xfId="0" applyNumberFormat="1" applyFont="1" applyFill="1" applyBorder="1" applyAlignment="1">
      <alignment horizontal="center" vertical="center"/>
    </xf>
    <xf numFmtId="1" fontId="8" fillId="3" borderId="4" xfId="0" applyNumberFormat="1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left" vertical="center" wrapText="1"/>
    </xf>
    <xf numFmtId="1" fontId="7" fillId="0" borderId="4" xfId="0" applyNumberFormat="1" applyFont="1" applyFill="1" applyBorder="1" applyAlignment="1">
      <alignment horizontal="center" vertical="center"/>
    </xf>
    <xf numFmtId="3" fontId="7" fillId="0" borderId="4" xfId="0" applyNumberFormat="1" applyFont="1" applyFill="1" applyBorder="1" applyAlignment="1">
      <alignment horizontal="center" vertical="center"/>
    </xf>
    <xf numFmtId="1" fontId="8" fillId="0" borderId="4" xfId="0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1" fontId="7" fillId="3" borderId="3" xfId="0" applyNumberFormat="1" applyFont="1" applyFill="1" applyBorder="1" applyAlignment="1">
      <alignment horizontal="left" vertical="center"/>
    </xf>
    <xf numFmtId="165" fontId="7" fillId="3" borderId="4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 vertical="center"/>
    </xf>
    <xf numFmtId="1" fontId="5" fillId="3" borderId="4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" fontId="7" fillId="3" borderId="5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1" fontId="3" fillId="3" borderId="4" xfId="0" applyNumberFormat="1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vertical="center"/>
    </xf>
    <xf numFmtId="1" fontId="7" fillId="3" borderId="6" xfId="0" applyNumberFormat="1" applyFont="1" applyFill="1" applyBorder="1" applyAlignment="1">
      <alignment horizontal="left" vertical="center"/>
    </xf>
    <xf numFmtId="165" fontId="2" fillId="3" borderId="7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3" fontId="2" fillId="3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" fontId="3" fillId="3" borderId="7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horizontal="center" vertical="center"/>
    </xf>
    <xf numFmtId="164" fontId="3" fillId="3" borderId="7" xfId="0" applyNumberFormat="1" applyFont="1" applyFill="1" applyBorder="1" applyAlignment="1">
      <alignment horizontal="center" vertical="center"/>
    </xf>
    <xf numFmtId="1" fontId="7" fillId="3" borderId="8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left" vertical="center" wrapText="1"/>
    </xf>
    <xf numFmtId="165" fontId="7" fillId="2" borderId="10" xfId="0" applyNumberFormat="1" applyFont="1" applyFill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/>
    </xf>
    <xf numFmtId="3" fontId="7" fillId="2" borderId="10" xfId="0" applyNumberFormat="1" applyFont="1" applyFill="1" applyBorder="1" applyAlignment="1">
      <alignment horizontal="center" vertical="center"/>
    </xf>
    <xf numFmtId="1" fontId="7" fillId="3" borderId="10" xfId="0" applyNumberFormat="1" applyFont="1" applyFill="1" applyBorder="1" applyAlignment="1">
      <alignment horizontal="center" vertical="center" wrapText="1"/>
    </xf>
    <xf numFmtId="1" fontId="8" fillId="2" borderId="10" xfId="0" applyNumberFormat="1" applyFont="1" applyFill="1" applyBorder="1" applyAlignment="1">
      <alignment horizontal="center" vertical="center" wrapText="1"/>
    </xf>
    <xf numFmtId="1" fontId="8" fillId="2" borderId="10" xfId="0" applyNumberFormat="1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" fontId="7" fillId="2" borderId="11" xfId="0" applyNumberFormat="1" applyFont="1" applyFill="1" applyBorder="1" applyAlignment="1">
      <alignment horizontal="center" vertical="center"/>
    </xf>
    <xf numFmtId="1" fontId="7" fillId="3" borderId="12" xfId="0" applyNumberFormat="1" applyFont="1" applyFill="1" applyBorder="1" applyAlignment="1">
      <alignment horizontal="left" vertical="center"/>
    </xf>
    <xf numFmtId="165" fontId="7" fillId="3" borderId="13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3" fontId="7" fillId="3" borderId="1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 wrapText="1"/>
    </xf>
    <xf numFmtId="1" fontId="5" fillId="3" borderId="13" xfId="0" applyNumberFormat="1" applyFont="1" applyFill="1" applyBorder="1" applyAlignment="1">
      <alignment horizontal="center" vertical="center"/>
    </xf>
    <xf numFmtId="164" fontId="7" fillId="3" borderId="13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165" fontId="7" fillId="2" borderId="10" xfId="0" applyNumberFormat="1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3" fontId="7" fillId="2" borderId="10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" fontId="7" fillId="2" borderId="11" xfId="0" applyNumberFormat="1" applyFont="1" applyFill="1" applyBorder="1" applyAlignment="1">
      <alignment horizontal="center" vertical="center" wrapText="1"/>
    </xf>
    <xf numFmtId="1" fontId="7" fillId="2" borderId="12" xfId="0" applyNumberFormat="1" applyFont="1" applyFill="1" applyBorder="1" applyAlignment="1">
      <alignment horizontal="left" vertical="center" wrapText="1"/>
    </xf>
    <xf numFmtId="165" fontId="7" fillId="2" borderId="13" xfId="0" applyNumberFormat="1" applyFont="1" applyFill="1" applyBorder="1" applyAlignment="1">
      <alignment horizontal="center" vertical="center"/>
    </xf>
    <xf numFmtId="1" fontId="8" fillId="3" borderId="13" xfId="0" applyNumberFormat="1" applyFont="1" applyFill="1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/>
    </xf>
    <xf numFmtId="3" fontId="7" fillId="2" borderId="13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 wrapText="1"/>
    </xf>
    <xf numFmtId="1" fontId="8" fillId="2" borderId="13" xfId="0" applyNumberFormat="1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" fontId="7" fillId="2" borderId="14" xfId="0" applyNumberFormat="1" applyFont="1" applyFill="1" applyBorder="1" applyAlignment="1">
      <alignment horizontal="center" vertical="center"/>
    </xf>
    <xf numFmtId="165" fontId="12" fillId="2" borderId="10" xfId="0" applyNumberFormat="1" applyFont="1" applyFill="1" applyBorder="1" applyAlignment="1">
      <alignment horizontal="center" vertical="center" wrapText="1"/>
    </xf>
    <xf numFmtId="165" fontId="7" fillId="2" borderId="13" xfId="0" applyNumberFormat="1" applyFont="1" applyFill="1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4" fontId="7" fillId="2" borderId="13" xfId="0" applyNumberFormat="1" applyFont="1" applyFill="1" applyBorder="1" applyAlignment="1">
      <alignment horizontal="center" vertical="center" wrapText="1"/>
    </xf>
    <xf numFmtId="1" fontId="7" fillId="2" borderId="14" xfId="0" applyNumberFormat="1" applyFont="1" applyFill="1" applyBorder="1" applyAlignment="1">
      <alignment horizontal="center" vertical="center" wrapText="1"/>
    </xf>
    <xf numFmtId="1" fontId="7" fillId="2" borderId="9" xfId="0" applyNumberFormat="1" applyFont="1" applyFill="1" applyBorder="1" applyAlignment="1">
      <alignment vertical="center" wrapText="1"/>
    </xf>
    <xf numFmtId="1" fontId="10" fillId="2" borderId="10" xfId="0" applyNumberFormat="1" applyFont="1" applyFill="1" applyBorder="1" applyAlignment="1">
      <alignment horizontal="center" vertical="center" wrapText="1"/>
    </xf>
    <xf numFmtId="1" fontId="10" fillId="2" borderId="11" xfId="0" applyNumberFormat="1" applyFont="1" applyFill="1" applyBorder="1" applyAlignment="1">
      <alignment horizontal="center" vertical="center" wrapText="1"/>
    </xf>
    <xf numFmtId="165" fontId="12" fillId="2" borderId="13" xfId="0" applyNumberFormat="1" applyFont="1" applyFill="1" applyBorder="1" applyAlignment="1">
      <alignment horizontal="center" vertical="center" wrapText="1"/>
    </xf>
    <xf numFmtId="1" fontId="7" fillId="0" borderId="10" xfId="0" applyNumberFormat="1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 wrapText="1"/>
    </xf>
    <xf numFmtId="1" fontId="7" fillId="2" borderId="12" xfId="0" applyNumberFormat="1" applyFont="1" applyFill="1" applyBorder="1" applyAlignment="1">
      <alignment vertical="center" wrapText="1"/>
    </xf>
    <xf numFmtId="1" fontId="10" fillId="2" borderId="13" xfId="0" applyNumberFormat="1" applyFont="1" applyFill="1" applyBorder="1" applyAlignment="1">
      <alignment horizontal="center" vertical="center" wrapText="1"/>
    </xf>
    <xf numFmtId="1" fontId="10" fillId="2" borderId="14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" fontId="8" fillId="0" borderId="13" xfId="0" applyNumberFormat="1" applyFont="1" applyFill="1" applyBorder="1" applyAlignment="1">
      <alignment horizontal="center" vertical="center" wrapText="1"/>
    </xf>
    <xf numFmtId="2" fontId="7" fillId="6" borderId="7" xfId="0" applyNumberFormat="1" applyFont="1" applyFill="1" applyBorder="1" applyAlignment="1">
      <alignment horizontal="center" vertical="center" wrapText="1"/>
    </xf>
    <xf numFmtId="2" fontId="6" fillId="5" borderId="19" xfId="0" applyNumberFormat="1" applyFont="1" applyFill="1" applyBorder="1" applyAlignment="1">
      <alignment horizontal="center" vertical="center" wrapText="1"/>
    </xf>
    <xf numFmtId="2" fontId="6" fillId="5" borderId="4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20" xfId="0" applyNumberFormat="1" applyFont="1" applyFill="1" applyBorder="1" applyAlignment="1">
      <alignment horizontal="center" vertical="center" wrapText="1"/>
    </xf>
    <xf numFmtId="2" fontId="6" fillId="5" borderId="5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18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11" fillId="5" borderId="19" xfId="0" applyNumberFormat="1" applyFont="1" applyFill="1" applyBorder="1" applyAlignment="1">
      <alignment horizontal="center" vertical="center" wrapText="1"/>
    </xf>
    <xf numFmtId="2" fontId="11" fillId="5" borderId="4" xfId="0" applyNumberFormat="1" applyFont="1" applyFill="1" applyBorder="1" applyAlignment="1">
      <alignment horizontal="center" vertical="center" wrapText="1"/>
    </xf>
    <xf numFmtId="2" fontId="11" fillId="5" borderId="7" xfId="0" applyNumberFormat="1" applyFont="1" applyFill="1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1" fontId="6" fillId="4" borderId="15" xfId="0" applyNumberFormat="1" applyFont="1" applyFill="1" applyBorder="1" applyAlignment="1">
      <alignment horizontal="left" vertical="center" wrapText="1"/>
    </xf>
    <xf numFmtId="1" fontId="6" fillId="4" borderId="16" xfId="0" applyNumberFormat="1" applyFont="1" applyFill="1" applyBorder="1" applyAlignment="1">
      <alignment horizontal="left" vertical="center" wrapText="1"/>
    </xf>
    <xf numFmtId="1" fontId="6" fillId="4" borderId="17" xfId="0" applyNumberFormat="1" applyFont="1" applyFill="1" applyBorder="1" applyAlignment="1">
      <alignment horizontal="left" vertical="center" wrapText="1"/>
    </xf>
    <xf numFmtId="166" fontId="7" fillId="2" borderId="13" xfId="0" applyNumberFormat="1" applyFont="1" applyFill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/>
    </xf>
    <xf numFmtId="1" fontId="7" fillId="2" borderId="4" xfId="0" applyNumberFormat="1" applyFont="1" applyFill="1" applyBorder="1" applyAlignment="1">
      <alignment horizontal="center" vertical="center"/>
    </xf>
    <xf numFmtId="1" fontId="7" fillId="2" borderId="10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left" vertical="center" wrapText="1"/>
    </xf>
    <xf numFmtId="1" fontId="2" fillId="3" borderId="7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4" xfId="1" xr:uid="{94E97860-01DA-4BD5-BE63-4F6432ACE585}"/>
  </cellStyles>
  <dxfs count="0"/>
  <tableStyles count="0" defaultTableStyle="TableStyleMedium2" defaultPivotStyle="PivotStyleLight16"/>
  <colors>
    <mruColors>
      <color rgb="FF97FFC6"/>
      <color rgb="FFFFD44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251114</xdr:colOff>
      <xdr:row>22</xdr:row>
      <xdr:rowOff>144069</xdr:rowOff>
    </xdr:from>
    <xdr:to>
      <xdr:col>6</xdr:col>
      <xdr:colOff>1613788</xdr:colOff>
      <xdr:row>27</xdr:row>
      <xdr:rowOff>90866</xdr:rowOff>
    </xdr:to>
    <xdr:pic>
      <xdr:nvPicPr>
        <xdr:cNvPr id="2" name="Рисунок 2" descr="Картинки по запросу светильник 1200х150">
          <a:extLst>
            <a:ext uri="{FF2B5EF4-FFF2-40B4-BE49-F238E27FC236}">
              <a16:creationId xmlns:a16="http://schemas.microsoft.com/office/drawing/2014/main" id="{FEEBF467-703A-4620-AEB5-08574EF42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6439" y="5687619"/>
          <a:ext cx="1362674" cy="128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164522</xdr:colOff>
      <xdr:row>40</xdr:row>
      <xdr:rowOff>192759</xdr:rowOff>
    </xdr:from>
    <xdr:to>
      <xdr:col>6</xdr:col>
      <xdr:colOff>1634096</xdr:colOff>
      <xdr:row>45</xdr:row>
      <xdr:rowOff>196351</xdr:rowOff>
    </xdr:to>
    <xdr:pic>
      <xdr:nvPicPr>
        <xdr:cNvPr id="3" name="Рисунок 4" descr="Картинки по запросу светильник 1200х150">
          <a:extLst>
            <a:ext uri="{FF2B5EF4-FFF2-40B4-BE49-F238E27FC236}">
              <a16:creationId xmlns:a16="http://schemas.microsoft.com/office/drawing/2014/main" id="{CEA255F4-1284-489B-A003-EB49505A372C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847" y="10479759"/>
          <a:ext cx="1469574" cy="1337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900545</xdr:colOff>
      <xdr:row>97</xdr:row>
      <xdr:rowOff>123580</xdr:rowOff>
    </xdr:from>
    <xdr:to>
      <xdr:col>6</xdr:col>
      <xdr:colOff>1695563</xdr:colOff>
      <xdr:row>99</xdr:row>
      <xdr:rowOff>102125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3E927138-C353-4B70-9090-77AE202102A0}"/>
            </a:ext>
            <a:ext uri="{147F2762-F138-4A5C-976F-8EAC2B608ADB}">
              <a16:predDERef xmlns:a16="http://schemas.microsoft.com/office/drawing/2014/main" pred="{5169BA9C-47FF-4953-A82B-5588ECB0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5870" y="24383755"/>
          <a:ext cx="795018" cy="454795"/>
        </a:xfrm>
        <a:prstGeom prst="rect">
          <a:avLst/>
        </a:prstGeom>
      </xdr:spPr>
    </xdr:pic>
    <xdr:clientData/>
  </xdr:twoCellAnchor>
  <xdr:twoCellAnchor>
    <xdr:from>
      <xdr:col>6</xdr:col>
      <xdr:colOff>242455</xdr:colOff>
      <xdr:row>97</xdr:row>
      <xdr:rowOff>118785</xdr:rowOff>
    </xdr:from>
    <xdr:to>
      <xdr:col>6</xdr:col>
      <xdr:colOff>749169</xdr:colOff>
      <xdr:row>99</xdr:row>
      <xdr:rowOff>122781</xdr:rowOff>
    </xdr:to>
    <xdr:pic>
      <xdr:nvPicPr>
        <xdr:cNvPr id="5" name="Рисунок 13">
          <a:extLst>
            <a:ext uri="{FF2B5EF4-FFF2-40B4-BE49-F238E27FC236}">
              <a16:creationId xmlns:a16="http://schemas.microsoft.com/office/drawing/2014/main" id="{452995EC-9FCE-4C39-983D-FB17DB384789}"/>
            </a:ext>
            <a:ext uri="{147F2762-F138-4A5C-976F-8EAC2B608ADB}">
              <a16:predDERef xmlns:a16="http://schemas.microsoft.com/office/drawing/2014/main" pred="{3BD07C56-AFE7-4610-8DF7-651ADEEE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7780" y="24378960"/>
          <a:ext cx="506714" cy="480246"/>
        </a:xfrm>
        <a:prstGeom prst="rect">
          <a:avLst/>
        </a:prstGeom>
      </xdr:spPr>
    </xdr:pic>
    <xdr:clientData/>
  </xdr:twoCellAnchor>
  <xdr:twoCellAnchor>
    <xdr:from>
      <xdr:col>6</xdr:col>
      <xdr:colOff>121228</xdr:colOff>
      <xdr:row>47</xdr:row>
      <xdr:rowOff>104487</xdr:rowOff>
    </xdr:from>
    <xdr:to>
      <xdr:col>6</xdr:col>
      <xdr:colOff>1718253</xdr:colOff>
      <xdr:row>48</xdr:row>
      <xdr:rowOff>167418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3A5D529E-8FB8-4E23-81B3-0FF2BCDF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6553" y="12229812"/>
          <a:ext cx="1597025" cy="301056"/>
        </a:xfrm>
        <a:prstGeom prst="rect">
          <a:avLst/>
        </a:prstGeom>
      </xdr:spPr>
    </xdr:pic>
    <xdr:clientData/>
  </xdr:twoCellAnchor>
  <xdr:twoCellAnchor>
    <xdr:from>
      <xdr:col>6</xdr:col>
      <xdr:colOff>355023</xdr:colOff>
      <xdr:row>90</xdr:row>
      <xdr:rowOff>73603</xdr:rowOff>
    </xdr:from>
    <xdr:to>
      <xdr:col>6</xdr:col>
      <xdr:colOff>1383723</xdr:colOff>
      <xdr:row>91</xdr:row>
      <xdr:rowOff>186116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C2A2C50E-9ABE-418A-A48B-3FFC14D06FB6}"/>
            </a:ext>
            <a:ext uri="{147F2762-F138-4A5C-976F-8EAC2B608ADB}">
              <a16:predDERef xmlns:a16="http://schemas.microsoft.com/office/drawing/2014/main" pred="{E8F212D2-20A2-406F-B129-9DF39474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60348" y="22666903"/>
          <a:ext cx="1028700" cy="350638"/>
        </a:xfrm>
        <a:prstGeom prst="rect">
          <a:avLst/>
        </a:prstGeom>
      </xdr:spPr>
    </xdr:pic>
    <xdr:clientData/>
  </xdr:twoCellAnchor>
  <xdr:twoCellAnchor>
    <xdr:from>
      <xdr:col>6</xdr:col>
      <xdr:colOff>179558</xdr:colOff>
      <xdr:row>92</xdr:row>
      <xdr:rowOff>102147</xdr:rowOff>
    </xdr:from>
    <xdr:to>
      <xdr:col>6</xdr:col>
      <xdr:colOff>1663811</xdr:colOff>
      <xdr:row>95</xdr:row>
      <xdr:rowOff>141685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25D7C179-36EF-4A97-BAED-B6C55E9D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4883" y="23171697"/>
          <a:ext cx="1484253" cy="753913"/>
        </a:xfrm>
        <a:prstGeom prst="rect">
          <a:avLst/>
        </a:prstGeom>
      </xdr:spPr>
    </xdr:pic>
    <xdr:clientData/>
  </xdr:twoCellAnchor>
  <xdr:twoCellAnchor editAs="oneCell">
    <xdr:from>
      <xdr:col>6</xdr:col>
      <xdr:colOff>42059</xdr:colOff>
      <xdr:row>50</xdr:row>
      <xdr:rowOff>192090</xdr:rowOff>
    </xdr:from>
    <xdr:to>
      <xdr:col>6</xdr:col>
      <xdr:colOff>1728853</xdr:colOff>
      <xdr:row>55</xdr:row>
      <xdr:rowOff>40822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2AF88F22-37EC-4458-BBB1-9C3480472C47}"/>
            </a:ext>
            <a:ext uri="{147F2762-F138-4A5C-976F-8EAC2B608ADB}">
              <a16:predDERef xmlns:a16="http://schemas.microsoft.com/office/drawing/2014/main" pred="{A155C953-E16A-46FA-8AC1-9C921C810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47384" y="13031790"/>
          <a:ext cx="1686794" cy="1182232"/>
        </a:xfrm>
        <a:prstGeom prst="rect">
          <a:avLst/>
        </a:prstGeom>
      </xdr:spPr>
    </xdr:pic>
    <xdr:clientData/>
  </xdr:twoCellAnchor>
  <xdr:twoCellAnchor editAs="oneCell">
    <xdr:from>
      <xdr:col>6</xdr:col>
      <xdr:colOff>318407</xdr:colOff>
      <xdr:row>6</xdr:row>
      <xdr:rowOff>197304</xdr:rowOff>
    </xdr:from>
    <xdr:to>
      <xdr:col>6</xdr:col>
      <xdr:colOff>1398407</xdr:colOff>
      <xdr:row>10</xdr:row>
      <xdr:rowOff>210504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2AE93E0-6594-465F-BD1E-3F075B3139D4}"/>
            </a:ext>
            <a:ext uri="{147F2762-F138-4A5C-976F-8EAC2B608ADB}">
              <a16:predDERef xmlns:a16="http://schemas.microsoft.com/office/drawing/2014/main" pred="{9F581C97-5209-4E19-B05A-107866B3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23732" y="150222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351693</xdr:colOff>
      <xdr:row>31</xdr:row>
      <xdr:rowOff>65942</xdr:rowOff>
    </xdr:from>
    <xdr:to>
      <xdr:col>6</xdr:col>
      <xdr:colOff>1435412</xdr:colOff>
      <xdr:row>35</xdr:row>
      <xdr:rowOff>79142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0B51D9F-C9F3-472A-8B4F-D04228D1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7018" y="7981217"/>
          <a:ext cx="1083719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76613</xdr:colOff>
      <xdr:row>68</xdr:row>
      <xdr:rowOff>219625</xdr:rowOff>
    </xdr:from>
    <xdr:to>
      <xdr:col>6</xdr:col>
      <xdr:colOff>1720820</xdr:colOff>
      <xdr:row>71</xdr:row>
      <xdr:rowOff>188814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F26E231-DB95-4A19-815A-84DFC816B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21160578">
          <a:off x="4581938" y="17574175"/>
          <a:ext cx="1644207" cy="683564"/>
        </a:xfrm>
        <a:prstGeom prst="rect">
          <a:avLst/>
        </a:prstGeom>
      </xdr:spPr>
    </xdr:pic>
    <xdr:clientData/>
  </xdr:twoCellAnchor>
  <xdr:twoCellAnchor editAs="oneCell">
    <xdr:from>
      <xdr:col>6</xdr:col>
      <xdr:colOff>33867</xdr:colOff>
      <xdr:row>105</xdr:row>
      <xdr:rowOff>245534</xdr:rowOff>
    </xdr:from>
    <xdr:to>
      <xdr:col>6</xdr:col>
      <xdr:colOff>1751862</xdr:colOff>
      <xdr:row>110</xdr:row>
      <xdr:rowOff>76200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08A752C-B3C1-40E4-AED6-1EE30D51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39192" y="26401184"/>
          <a:ext cx="1717995" cy="1030816"/>
        </a:xfrm>
        <a:prstGeom prst="rect">
          <a:avLst/>
        </a:prstGeom>
      </xdr:spPr>
    </xdr:pic>
    <xdr:clientData/>
  </xdr:twoCellAnchor>
  <xdr:twoCellAnchor editAs="oneCell">
    <xdr:from>
      <xdr:col>6</xdr:col>
      <xdr:colOff>301626</xdr:colOff>
      <xdr:row>128</xdr:row>
      <xdr:rowOff>39689</xdr:rowOff>
    </xdr:from>
    <xdr:to>
      <xdr:col>6</xdr:col>
      <xdr:colOff>1428082</xdr:colOff>
      <xdr:row>130</xdr:row>
      <xdr:rowOff>190500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C992267-EEA4-4DAC-A477-EEF7B50A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1" y="32024639"/>
          <a:ext cx="1126456" cy="627061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131</xdr:row>
      <xdr:rowOff>23813</xdr:rowOff>
    </xdr:from>
    <xdr:to>
      <xdr:col>6</xdr:col>
      <xdr:colOff>1484312</xdr:colOff>
      <xdr:row>132</xdr:row>
      <xdr:rowOff>314484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EF98C5-2C20-43E9-B5A2-773B51EF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32723138"/>
          <a:ext cx="1214437" cy="652621"/>
        </a:xfrm>
        <a:prstGeom prst="rect">
          <a:avLst/>
        </a:prstGeom>
      </xdr:spPr>
    </xdr:pic>
    <xdr:clientData/>
  </xdr:twoCellAnchor>
  <xdr:twoCellAnchor editAs="oneCell">
    <xdr:from>
      <xdr:col>6</xdr:col>
      <xdr:colOff>214313</xdr:colOff>
      <xdr:row>126</xdr:row>
      <xdr:rowOff>39689</xdr:rowOff>
    </xdr:from>
    <xdr:to>
      <xdr:col>6</xdr:col>
      <xdr:colOff>1579562</xdr:colOff>
      <xdr:row>127</xdr:row>
      <xdr:rowOff>396029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97DD635-6D01-474D-8D4C-24322AD3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638" y="31205489"/>
          <a:ext cx="1365249" cy="76591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174625</xdr:colOff>
      <xdr:row>133</xdr:row>
      <xdr:rowOff>39688</xdr:rowOff>
    </xdr:from>
    <xdr:to>
      <xdr:col>6</xdr:col>
      <xdr:colOff>1611312</xdr:colOff>
      <xdr:row>133</xdr:row>
      <xdr:rowOff>652675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30F710B-3112-45C6-8875-9DEAF543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950" y="33462913"/>
          <a:ext cx="1436687" cy="612987"/>
        </a:xfrm>
        <a:prstGeom prst="rect">
          <a:avLst/>
        </a:prstGeom>
      </xdr:spPr>
    </xdr:pic>
    <xdr:clientData/>
  </xdr:twoCellAnchor>
  <xdr:twoCellAnchor editAs="oneCell">
    <xdr:from>
      <xdr:col>6</xdr:col>
      <xdr:colOff>150812</xdr:colOff>
      <xdr:row>134</xdr:row>
      <xdr:rowOff>31751</xdr:rowOff>
    </xdr:from>
    <xdr:to>
      <xdr:col>6</xdr:col>
      <xdr:colOff>1690782</xdr:colOff>
      <xdr:row>137</xdr:row>
      <xdr:rowOff>174626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CB8EFBC-FE41-44BA-AE2C-82AD23FF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137" y="34131251"/>
          <a:ext cx="153997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182562</xdr:colOff>
      <xdr:row>139</xdr:row>
      <xdr:rowOff>7939</xdr:rowOff>
    </xdr:from>
    <xdr:to>
      <xdr:col>7</xdr:col>
      <xdr:colOff>0</xdr:colOff>
      <xdr:row>142</xdr:row>
      <xdr:rowOff>47626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7234F78-1283-4495-A08A-5753FDB8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887" y="35298064"/>
          <a:ext cx="1570963" cy="75406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Дмитрий Фролов" id="{7CBB3C10-1E45-42DF-8564-396A96F7B67E}" userId="S::d.frolov@lum-trade.ru::c86635b0-1805-4fa5-8a7f-f01b91bb62d2" providerId="AD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71350-6C3C-4628-856E-51903A3FBE65}">
  <sheetPr>
    <tabColor rgb="FFFF0000"/>
    <pageSetUpPr fitToPage="1"/>
  </sheetPr>
  <dimension ref="A1:AH175"/>
  <sheetViews>
    <sheetView tabSelected="1" view="pageBreakPreview" zoomScale="120" zoomScaleNormal="130" zoomScaleSheetLayoutView="120" workbookViewId="0">
      <pane ySplit="3" topLeftCell="A4" activePane="bottomLeft" state="frozen"/>
      <selection activeCell="B1" sqref="B1"/>
      <selection pane="bottomLeft" activeCell="C4" sqref="C4:R4"/>
    </sheetView>
  </sheetViews>
  <sheetFormatPr defaultColWidth="9.140625" defaultRowHeight="18.75" outlineLevelRow="2" x14ac:dyDescent="0.2"/>
  <cols>
    <col min="1" max="2" width="1.28515625" style="23" customWidth="1"/>
    <col min="3" max="3" width="39.42578125" style="27" customWidth="1"/>
    <col min="4" max="6" width="11.7109375" style="26" customWidth="1"/>
    <col min="7" max="7" width="26.28515625" style="27" customWidth="1"/>
    <col min="8" max="8" width="11.7109375" style="2" customWidth="1"/>
    <col min="9" max="9" width="17.140625" style="3" customWidth="1"/>
    <col min="10" max="10" width="9.7109375" style="3" customWidth="1"/>
    <col min="11" max="11" width="12.140625" style="7" customWidth="1"/>
    <col min="12" max="12" width="9.85546875" style="14" customWidth="1"/>
    <col min="13" max="13" width="6" style="4" customWidth="1"/>
    <col min="14" max="14" width="11.85546875" style="2" customWidth="1"/>
    <col min="15" max="15" width="8.42578125" style="2" customWidth="1"/>
    <col min="16" max="16" width="5.85546875" style="5" customWidth="1"/>
    <col min="17" max="17" width="5.140625" style="3" customWidth="1"/>
    <col min="18" max="18" width="9.28515625" style="4" customWidth="1"/>
    <col min="19" max="19" width="8.7109375" style="2" customWidth="1"/>
    <col min="20" max="20" width="12.28515625" style="20" customWidth="1"/>
    <col min="21" max="21" width="11.140625" style="11" customWidth="1"/>
    <col min="22" max="25" width="8.7109375" style="11" customWidth="1"/>
    <col min="26" max="28" width="9.140625" style="11" customWidth="1"/>
    <col min="29" max="29" width="9.140625" style="1" customWidth="1"/>
    <col min="30" max="30" width="11.7109375" style="17" customWidth="1"/>
    <col min="31" max="34" width="9.140625" style="1" customWidth="1"/>
    <col min="35" max="44" width="9.140625" style="11" customWidth="1"/>
    <col min="45" max="16384" width="9.140625" style="11"/>
  </cols>
  <sheetData>
    <row r="1" spans="3:18" ht="8.25" customHeight="1" x14ac:dyDescent="0.2">
      <c r="C1" s="135" t="s">
        <v>0</v>
      </c>
      <c r="D1" s="129" t="s">
        <v>271</v>
      </c>
      <c r="E1" s="129" t="s">
        <v>272</v>
      </c>
      <c r="F1" s="129" t="s">
        <v>272</v>
      </c>
      <c r="G1" s="129" t="s">
        <v>1</v>
      </c>
      <c r="H1" s="138" t="s">
        <v>2</v>
      </c>
      <c r="I1" s="129" t="s">
        <v>3</v>
      </c>
      <c r="J1" s="129" t="s">
        <v>4</v>
      </c>
      <c r="K1" s="129" t="s">
        <v>5</v>
      </c>
      <c r="L1" s="129" t="s">
        <v>6</v>
      </c>
      <c r="M1" s="129" t="s">
        <v>7</v>
      </c>
      <c r="N1" s="129" t="s">
        <v>8</v>
      </c>
      <c r="O1" s="129" t="s">
        <v>9</v>
      </c>
      <c r="P1" s="129" t="s">
        <v>10</v>
      </c>
      <c r="Q1" s="129" t="s">
        <v>11</v>
      </c>
      <c r="R1" s="132" t="s">
        <v>12</v>
      </c>
    </row>
    <row r="2" spans="3:18" ht="33" customHeight="1" x14ac:dyDescent="0.2">
      <c r="C2" s="136"/>
      <c r="D2" s="130"/>
      <c r="E2" s="130"/>
      <c r="F2" s="130"/>
      <c r="G2" s="130"/>
      <c r="H2" s="139"/>
      <c r="I2" s="130"/>
      <c r="J2" s="130"/>
      <c r="K2" s="130"/>
      <c r="L2" s="130"/>
      <c r="M2" s="130"/>
      <c r="N2" s="130"/>
      <c r="O2" s="130"/>
      <c r="P2" s="130"/>
      <c r="Q2" s="130"/>
      <c r="R2" s="133"/>
    </row>
    <row r="3" spans="3:18" ht="15" customHeight="1" x14ac:dyDescent="0.2">
      <c r="C3" s="137"/>
      <c r="D3" s="128" t="s">
        <v>273</v>
      </c>
      <c r="E3" s="128" t="s">
        <v>274</v>
      </c>
      <c r="F3" s="128" t="s">
        <v>276</v>
      </c>
      <c r="G3" s="131"/>
      <c r="H3" s="140"/>
      <c r="I3" s="131"/>
      <c r="J3" s="131"/>
      <c r="K3" s="131"/>
      <c r="L3" s="131"/>
      <c r="M3" s="131"/>
      <c r="N3" s="131"/>
      <c r="O3" s="131"/>
      <c r="P3" s="131"/>
      <c r="Q3" s="131"/>
      <c r="R3" s="134"/>
    </row>
    <row r="4" spans="3:18" x14ac:dyDescent="0.2">
      <c r="C4" s="144" t="s">
        <v>13</v>
      </c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6"/>
    </row>
    <row r="5" spans="3:18" ht="21" outlineLevel="1" x14ac:dyDescent="0.2">
      <c r="C5" s="102" t="s">
        <v>14</v>
      </c>
      <c r="D5" s="112">
        <v>3400</v>
      </c>
      <c r="E5" s="112">
        <v>3100</v>
      </c>
      <c r="F5" s="112">
        <v>2700</v>
      </c>
      <c r="G5" s="147"/>
      <c r="H5" s="93" t="s">
        <v>15</v>
      </c>
      <c r="I5" s="113" t="s">
        <v>16</v>
      </c>
      <c r="J5" s="113">
        <v>25</v>
      </c>
      <c r="K5" s="114" t="s">
        <v>17</v>
      </c>
      <c r="L5" s="126">
        <v>115.32</v>
      </c>
      <c r="M5" s="113">
        <v>80</v>
      </c>
      <c r="N5" s="93" t="s">
        <v>18</v>
      </c>
      <c r="O5" s="93" t="s">
        <v>19</v>
      </c>
      <c r="P5" s="115">
        <v>2.8</v>
      </c>
      <c r="Q5" s="113">
        <v>20</v>
      </c>
      <c r="R5" s="116">
        <v>5</v>
      </c>
    </row>
    <row r="6" spans="3:18" ht="21" outlineLevel="1" x14ac:dyDescent="0.2">
      <c r="C6" s="28" t="s">
        <v>20</v>
      </c>
      <c r="D6" s="29">
        <v>3400</v>
      </c>
      <c r="E6" s="29">
        <v>3100</v>
      </c>
      <c r="F6" s="29">
        <v>2700</v>
      </c>
      <c r="G6" s="148"/>
      <c r="H6" s="30" t="s">
        <v>15</v>
      </c>
      <c r="I6" s="31" t="s">
        <v>16</v>
      </c>
      <c r="J6" s="31">
        <v>25</v>
      </c>
      <c r="K6" s="32" t="s">
        <v>21</v>
      </c>
      <c r="L6" s="33">
        <v>116.56</v>
      </c>
      <c r="M6" s="31">
        <v>80</v>
      </c>
      <c r="N6" s="30" t="s">
        <v>18</v>
      </c>
      <c r="O6" s="30" t="s">
        <v>19</v>
      </c>
      <c r="P6" s="34">
        <v>2.8</v>
      </c>
      <c r="Q6" s="31">
        <v>20</v>
      </c>
      <c r="R6" s="35">
        <v>5</v>
      </c>
    </row>
    <row r="7" spans="3:18" ht="21" outlineLevel="1" x14ac:dyDescent="0.2">
      <c r="C7" s="28" t="s">
        <v>22</v>
      </c>
      <c r="D7" s="29">
        <v>3400</v>
      </c>
      <c r="E7" s="29">
        <v>3100</v>
      </c>
      <c r="F7" s="29">
        <v>2700</v>
      </c>
      <c r="G7" s="148"/>
      <c r="H7" s="30" t="s">
        <v>15</v>
      </c>
      <c r="I7" s="31" t="s">
        <v>16</v>
      </c>
      <c r="J7" s="31">
        <v>28</v>
      </c>
      <c r="K7" s="32" t="s">
        <v>23</v>
      </c>
      <c r="L7" s="33">
        <v>119.92857142857143</v>
      </c>
      <c r="M7" s="31">
        <v>80</v>
      </c>
      <c r="N7" s="30" t="s">
        <v>18</v>
      </c>
      <c r="O7" s="30" t="s">
        <v>19</v>
      </c>
      <c r="P7" s="34">
        <v>2.8</v>
      </c>
      <c r="Q7" s="31">
        <v>20</v>
      </c>
      <c r="R7" s="35">
        <v>5</v>
      </c>
    </row>
    <row r="8" spans="3:18" ht="21" outlineLevel="1" x14ac:dyDescent="0.2">
      <c r="C8" s="28" t="s">
        <v>24</v>
      </c>
      <c r="D8" s="29">
        <v>3400</v>
      </c>
      <c r="E8" s="29">
        <v>3100</v>
      </c>
      <c r="F8" s="29">
        <v>2700</v>
      </c>
      <c r="G8" s="148"/>
      <c r="H8" s="30" t="s">
        <v>15</v>
      </c>
      <c r="I8" s="31" t="s">
        <v>16</v>
      </c>
      <c r="J8" s="31">
        <v>28</v>
      </c>
      <c r="K8" s="32" t="s">
        <v>25</v>
      </c>
      <c r="L8" s="33">
        <v>121.42857142857143</v>
      </c>
      <c r="M8" s="31">
        <v>80</v>
      </c>
      <c r="N8" s="30" t="s">
        <v>18</v>
      </c>
      <c r="O8" s="30" t="s">
        <v>19</v>
      </c>
      <c r="P8" s="34">
        <v>2.8</v>
      </c>
      <c r="Q8" s="31">
        <v>20</v>
      </c>
      <c r="R8" s="35">
        <v>5</v>
      </c>
    </row>
    <row r="9" spans="3:18" ht="21" outlineLevel="1" x14ac:dyDescent="0.2">
      <c r="C9" s="28" t="s">
        <v>26</v>
      </c>
      <c r="D9" s="29">
        <v>3700</v>
      </c>
      <c r="E9" s="29">
        <v>3300</v>
      </c>
      <c r="F9" s="29">
        <v>2900</v>
      </c>
      <c r="G9" s="148"/>
      <c r="H9" s="30" t="s">
        <v>15</v>
      </c>
      <c r="I9" s="31" t="s">
        <v>16</v>
      </c>
      <c r="J9" s="31">
        <v>33</v>
      </c>
      <c r="K9" s="32" t="s">
        <v>27</v>
      </c>
      <c r="L9" s="33">
        <v>126.6969696969697</v>
      </c>
      <c r="M9" s="31">
        <v>80</v>
      </c>
      <c r="N9" s="30" t="s">
        <v>18</v>
      </c>
      <c r="O9" s="30" t="s">
        <v>19</v>
      </c>
      <c r="P9" s="34">
        <v>2.8</v>
      </c>
      <c r="Q9" s="31">
        <v>20</v>
      </c>
      <c r="R9" s="35">
        <v>5</v>
      </c>
    </row>
    <row r="10" spans="3:18" ht="21" outlineLevel="1" x14ac:dyDescent="0.2">
      <c r="C10" s="28" t="s">
        <v>28</v>
      </c>
      <c r="D10" s="29">
        <v>3700</v>
      </c>
      <c r="E10" s="29">
        <v>3300</v>
      </c>
      <c r="F10" s="29">
        <v>2900</v>
      </c>
      <c r="G10" s="148"/>
      <c r="H10" s="30" t="s">
        <v>15</v>
      </c>
      <c r="I10" s="31" t="s">
        <v>16</v>
      </c>
      <c r="J10" s="31">
        <v>33</v>
      </c>
      <c r="K10" s="32" t="s">
        <v>29</v>
      </c>
      <c r="L10" s="33">
        <v>128.30303030303031</v>
      </c>
      <c r="M10" s="31">
        <v>80</v>
      </c>
      <c r="N10" s="30" t="s">
        <v>18</v>
      </c>
      <c r="O10" s="30" t="s">
        <v>19</v>
      </c>
      <c r="P10" s="34">
        <v>2.8</v>
      </c>
      <c r="Q10" s="31">
        <v>20</v>
      </c>
      <c r="R10" s="35">
        <v>5</v>
      </c>
    </row>
    <row r="11" spans="3:18" ht="21" outlineLevel="1" x14ac:dyDescent="0.2">
      <c r="C11" s="28" t="s">
        <v>30</v>
      </c>
      <c r="D11" s="29">
        <v>4500</v>
      </c>
      <c r="E11" s="29">
        <v>4000</v>
      </c>
      <c r="F11" s="29">
        <v>3600</v>
      </c>
      <c r="G11" s="148"/>
      <c r="H11" s="30" t="s">
        <v>15</v>
      </c>
      <c r="I11" s="31" t="s">
        <v>16</v>
      </c>
      <c r="J11" s="31">
        <v>41</v>
      </c>
      <c r="K11" s="32" t="s">
        <v>31</v>
      </c>
      <c r="L11" s="33">
        <v>127.48780487804878</v>
      </c>
      <c r="M11" s="31">
        <v>80</v>
      </c>
      <c r="N11" s="30" t="s">
        <v>18</v>
      </c>
      <c r="O11" s="30" t="s">
        <v>19</v>
      </c>
      <c r="P11" s="34">
        <v>2.8</v>
      </c>
      <c r="Q11" s="31">
        <v>20</v>
      </c>
      <c r="R11" s="35">
        <v>5</v>
      </c>
    </row>
    <row r="12" spans="3:18" ht="21" outlineLevel="1" x14ac:dyDescent="0.2">
      <c r="C12" s="28" t="s">
        <v>32</v>
      </c>
      <c r="D12" s="29">
        <v>4500</v>
      </c>
      <c r="E12" s="29">
        <v>4000</v>
      </c>
      <c r="F12" s="29">
        <v>3600</v>
      </c>
      <c r="G12" s="148"/>
      <c r="H12" s="30" t="s">
        <v>15</v>
      </c>
      <c r="I12" s="31" t="s">
        <v>16</v>
      </c>
      <c r="J12" s="31">
        <v>41</v>
      </c>
      <c r="K12" s="32" t="s">
        <v>33</v>
      </c>
      <c r="L12" s="33">
        <v>129.02439024390245</v>
      </c>
      <c r="M12" s="31">
        <v>80</v>
      </c>
      <c r="N12" s="30" t="s">
        <v>18</v>
      </c>
      <c r="O12" s="30" t="s">
        <v>19</v>
      </c>
      <c r="P12" s="34">
        <v>2.8</v>
      </c>
      <c r="Q12" s="31">
        <v>20</v>
      </c>
      <c r="R12" s="35">
        <v>5</v>
      </c>
    </row>
    <row r="13" spans="3:18" ht="21" outlineLevel="1" x14ac:dyDescent="0.2">
      <c r="C13" s="28" t="s">
        <v>34</v>
      </c>
      <c r="D13" s="29">
        <v>5100</v>
      </c>
      <c r="E13" s="29">
        <v>4600</v>
      </c>
      <c r="F13" s="29">
        <v>4100</v>
      </c>
      <c r="G13" s="148"/>
      <c r="H13" s="30" t="s">
        <v>15</v>
      </c>
      <c r="I13" s="31" t="s">
        <v>16</v>
      </c>
      <c r="J13" s="31">
        <v>48</v>
      </c>
      <c r="K13" s="32" t="s">
        <v>35</v>
      </c>
      <c r="L13" s="33">
        <v>122.75</v>
      </c>
      <c r="M13" s="31">
        <v>80</v>
      </c>
      <c r="N13" s="30" t="s">
        <v>18</v>
      </c>
      <c r="O13" s="30" t="s">
        <v>19</v>
      </c>
      <c r="P13" s="34">
        <v>2.8</v>
      </c>
      <c r="Q13" s="31">
        <v>20</v>
      </c>
      <c r="R13" s="35">
        <v>5</v>
      </c>
    </row>
    <row r="14" spans="3:18" ht="21" outlineLevel="1" x14ac:dyDescent="0.2">
      <c r="C14" s="28" t="s">
        <v>36</v>
      </c>
      <c r="D14" s="29">
        <v>5100</v>
      </c>
      <c r="E14" s="29">
        <v>4600</v>
      </c>
      <c r="F14" s="29">
        <v>4100</v>
      </c>
      <c r="G14" s="148"/>
      <c r="H14" s="30" t="s">
        <v>15</v>
      </c>
      <c r="I14" s="31" t="s">
        <v>16</v>
      </c>
      <c r="J14" s="31">
        <v>48</v>
      </c>
      <c r="K14" s="32">
        <v>5955</v>
      </c>
      <c r="L14" s="33">
        <v>124.0625</v>
      </c>
      <c r="M14" s="31">
        <v>80</v>
      </c>
      <c r="N14" s="30" t="s">
        <v>18</v>
      </c>
      <c r="O14" s="30" t="s">
        <v>245</v>
      </c>
      <c r="P14" s="34">
        <v>3.8</v>
      </c>
      <c r="Q14" s="31">
        <v>20</v>
      </c>
      <c r="R14" s="35">
        <v>5</v>
      </c>
    </row>
    <row r="15" spans="3:18" ht="21" outlineLevel="1" x14ac:dyDescent="0.2">
      <c r="C15" s="28" t="s">
        <v>249</v>
      </c>
      <c r="D15" s="29">
        <v>5600</v>
      </c>
      <c r="E15" s="29">
        <v>5050</v>
      </c>
      <c r="F15" s="29">
        <v>4500</v>
      </c>
      <c r="G15" s="148"/>
      <c r="H15" s="30" t="s">
        <v>15</v>
      </c>
      <c r="I15" s="31" t="s">
        <v>16</v>
      </c>
      <c r="J15" s="31">
        <v>25</v>
      </c>
      <c r="K15" s="32">
        <v>3346</v>
      </c>
      <c r="L15" s="33">
        <v>133.84</v>
      </c>
      <c r="M15" s="31">
        <v>80</v>
      </c>
      <c r="N15" s="30" t="s">
        <v>18</v>
      </c>
      <c r="O15" s="30" t="s">
        <v>245</v>
      </c>
      <c r="P15" s="34">
        <v>3.8</v>
      </c>
      <c r="Q15" s="31">
        <v>20</v>
      </c>
      <c r="R15" s="35">
        <v>5</v>
      </c>
    </row>
    <row r="16" spans="3:18" ht="21" outlineLevel="1" x14ac:dyDescent="0.2">
      <c r="C16" s="28" t="s">
        <v>248</v>
      </c>
      <c r="D16" s="29">
        <v>5600</v>
      </c>
      <c r="E16" s="29">
        <v>5050</v>
      </c>
      <c r="F16" s="29">
        <v>4500</v>
      </c>
      <c r="G16" s="148"/>
      <c r="H16" s="30" t="s">
        <v>15</v>
      </c>
      <c r="I16" s="31" t="s">
        <v>16</v>
      </c>
      <c r="J16" s="31">
        <v>25</v>
      </c>
      <c r="K16" s="32">
        <v>3430</v>
      </c>
      <c r="L16" s="33">
        <v>137.19999999999999</v>
      </c>
      <c r="M16" s="31">
        <v>80</v>
      </c>
      <c r="N16" s="30" t="s">
        <v>18</v>
      </c>
      <c r="O16" s="30" t="s">
        <v>245</v>
      </c>
      <c r="P16" s="34">
        <v>3.8</v>
      </c>
      <c r="Q16" s="31">
        <v>20</v>
      </c>
      <c r="R16" s="35">
        <v>5</v>
      </c>
    </row>
    <row r="17" spans="3:18" ht="21" outlineLevel="1" x14ac:dyDescent="0.2">
      <c r="C17" s="28" t="s">
        <v>250</v>
      </c>
      <c r="D17" s="29">
        <v>5600</v>
      </c>
      <c r="E17" s="29">
        <v>5050</v>
      </c>
      <c r="F17" s="29">
        <v>4500</v>
      </c>
      <c r="G17" s="148"/>
      <c r="H17" s="30" t="s">
        <v>15</v>
      </c>
      <c r="I17" s="31" t="s">
        <v>16</v>
      </c>
      <c r="J17" s="31">
        <v>33</v>
      </c>
      <c r="K17" s="32">
        <v>4286</v>
      </c>
      <c r="L17" s="33">
        <v>129.87878787878788</v>
      </c>
      <c r="M17" s="31">
        <v>80</v>
      </c>
      <c r="N17" s="30" t="s">
        <v>18</v>
      </c>
      <c r="O17" s="30" t="s">
        <v>245</v>
      </c>
      <c r="P17" s="34">
        <v>3.8</v>
      </c>
      <c r="Q17" s="31">
        <v>20</v>
      </c>
      <c r="R17" s="35">
        <v>5</v>
      </c>
    </row>
    <row r="18" spans="3:18" ht="21" outlineLevel="1" x14ac:dyDescent="0.2">
      <c r="C18" s="28" t="s">
        <v>251</v>
      </c>
      <c r="D18" s="29">
        <v>5600</v>
      </c>
      <c r="E18" s="29">
        <v>5050</v>
      </c>
      <c r="F18" s="29">
        <v>4500</v>
      </c>
      <c r="G18" s="148"/>
      <c r="H18" s="30" t="s">
        <v>15</v>
      </c>
      <c r="I18" s="31" t="s">
        <v>16</v>
      </c>
      <c r="J18" s="31">
        <v>33</v>
      </c>
      <c r="K18" s="32">
        <v>4393</v>
      </c>
      <c r="L18" s="33">
        <v>133.12121212121212</v>
      </c>
      <c r="M18" s="31">
        <v>80</v>
      </c>
      <c r="N18" s="30" t="s">
        <v>18</v>
      </c>
      <c r="O18" s="30" t="s">
        <v>245</v>
      </c>
      <c r="P18" s="34">
        <v>3.8</v>
      </c>
      <c r="Q18" s="31">
        <v>20</v>
      </c>
      <c r="R18" s="35">
        <v>5</v>
      </c>
    </row>
    <row r="19" spans="3:18" ht="21" outlineLevel="1" x14ac:dyDescent="0.2">
      <c r="C19" s="28" t="s">
        <v>246</v>
      </c>
      <c r="D19" s="29">
        <v>6400</v>
      </c>
      <c r="E19" s="29">
        <v>5700</v>
      </c>
      <c r="F19" s="29">
        <v>5100</v>
      </c>
      <c r="G19" s="148"/>
      <c r="H19" s="30" t="s">
        <v>15</v>
      </c>
      <c r="I19" s="31" t="s">
        <v>16</v>
      </c>
      <c r="J19" s="31">
        <v>52</v>
      </c>
      <c r="K19" s="32">
        <v>6618</v>
      </c>
      <c r="L19" s="33">
        <v>127.26923076923077</v>
      </c>
      <c r="M19" s="31">
        <v>80</v>
      </c>
      <c r="N19" s="30" t="s">
        <v>18</v>
      </c>
      <c r="O19" s="30" t="s">
        <v>245</v>
      </c>
      <c r="P19" s="34">
        <v>3.8</v>
      </c>
      <c r="Q19" s="31">
        <v>20</v>
      </c>
      <c r="R19" s="35">
        <v>5</v>
      </c>
    </row>
    <row r="20" spans="3:18" ht="21" outlineLevel="1" x14ac:dyDescent="0.2">
      <c r="C20" s="79" t="s">
        <v>247</v>
      </c>
      <c r="D20" s="97">
        <v>6400</v>
      </c>
      <c r="E20" s="97">
        <v>5700</v>
      </c>
      <c r="F20" s="97">
        <v>5100</v>
      </c>
      <c r="G20" s="149"/>
      <c r="H20" s="85" t="s">
        <v>15</v>
      </c>
      <c r="I20" s="98" t="s">
        <v>16</v>
      </c>
      <c r="J20" s="98">
        <v>52</v>
      </c>
      <c r="K20" s="99">
        <v>6784</v>
      </c>
      <c r="L20" s="121">
        <v>130.46153846153845</v>
      </c>
      <c r="M20" s="98">
        <v>80</v>
      </c>
      <c r="N20" s="85" t="s">
        <v>18</v>
      </c>
      <c r="O20" s="85" t="s">
        <v>245</v>
      </c>
      <c r="P20" s="100">
        <v>3.8</v>
      </c>
      <c r="Q20" s="98">
        <v>20</v>
      </c>
      <c r="R20" s="101">
        <v>5</v>
      </c>
    </row>
    <row r="21" spans="3:18" x14ac:dyDescent="0.2">
      <c r="C21" s="144" t="s">
        <v>38</v>
      </c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6"/>
    </row>
    <row r="22" spans="3:18" ht="21" outlineLevel="1" x14ac:dyDescent="0.2">
      <c r="C22" s="102" t="s">
        <v>39</v>
      </c>
      <c r="D22" s="112">
        <v>3400</v>
      </c>
      <c r="E22" s="112">
        <v>3100</v>
      </c>
      <c r="F22" s="112">
        <v>2700</v>
      </c>
      <c r="G22" s="141"/>
      <c r="H22" s="93" t="s">
        <v>15</v>
      </c>
      <c r="I22" s="113" t="s">
        <v>16</v>
      </c>
      <c r="J22" s="113">
        <v>25</v>
      </c>
      <c r="K22" s="114" t="s">
        <v>40</v>
      </c>
      <c r="L22" s="107">
        <v>106.44</v>
      </c>
      <c r="M22" s="113">
        <v>80</v>
      </c>
      <c r="N22" s="93" t="s">
        <v>18</v>
      </c>
      <c r="O22" s="93" t="s">
        <v>41</v>
      </c>
      <c r="P22" s="115">
        <v>1.5</v>
      </c>
      <c r="Q22" s="113">
        <v>20</v>
      </c>
      <c r="R22" s="116">
        <v>5</v>
      </c>
    </row>
    <row r="23" spans="3:18" ht="21" outlineLevel="1" x14ac:dyDescent="0.2">
      <c r="C23" s="28" t="s">
        <v>42</v>
      </c>
      <c r="D23" s="29">
        <v>3400</v>
      </c>
      <c r="E23" s="29">
        <v>3100</v>
      </c>
      <c r="F23" s="29">
        <v>2700</v>
      </c>
      <c r="G23" s="142"/>
      <c r="H23" s="30" t="s">
        <v>15</v>
      </c>
      <c r="I23" s="31" t="s">
        <v>16</v>
      </c>
      <c r="J23" s="31">
        <v>25</v>
      </c>
      <c r="K23" s="32" t="s">
        <v>43</v>
      </c>
      <c r="L23" s="36">
        <v>107.72</v>
      </c>
      <c r="M23" s="31">
        <v>80</v>
      </c>
      <c r="N23" s="30" t="s">
        <v>18</v>
      </c>
      <c r="O23" s="30" t="s">
        <v>41</v>
      </c>
      <c r="P23" s="34">
        <v>1.5</v>
      </c>
      <c r="Q23" s="31">
        <v>20</v>
      </c>
      <c r="R23" s="35">
        <v>5</v>
      </c>
    </row>
    <row r="24" spans="3:18" ht="21" outlineLevel="1" x14ac:dyDescent="0.2">
      <c r="C24" s="28" t="s">
        <v>44</v>
      </c>
      <c r="D24" s="29">
        <v>3400</v>
      </c>
      <c r="E24" s="29">
        <v>3100</v>
      </c>
      <c r="F24" s="29">
        <v>2700</v>
      </c>
      <c r="G24" s="142"/>
      <c r="H24" s="30" t="s">
        <v>15</v>
      </c>
      <c r="I24" s="31" t="s">
        <v>16</v>
      </c>
      <c r="J24" s="31">
        <v>28</v>
      </c>
      <c r="K24" s="32" t="s">
        <v>45</v>
      </c>
      <c r="L24" s="36">
        <v>110.5</v>
      </c>
      <c r="M24" s="31">
        <v>80</v>
      </c>
      <c r="N24" s="30" t="s">
        <v>18</v>
      </c>
      <c r="O24" s="30" t="s">
        <v>41</v>
      </c>
      <c r="P24" s="34">
        <v>1.5</v>
      </c>
      <c r="Q24" s="31">
        <v>20</v>
      </c>
      <c r="R24" s="35">
        <v>5</v>
      </c>
    </row>
    <row r="25" spans="3:18" ht="21" outlineLevel="1" x14ac:dyDescent="0.2">
      <c r="C25" s="28" t="s">
        <v>46</v>
      </c>
      <c r="D25" s="29">
        <v>3400</v>
      </c>
      <c r="E25" s="29">
        <v>3100</v>
      </c>
      <c r="F25" s="29">
        <v>2700</v>
      </c>
      <c r="G25" s="142"/>
      <c r="H25" s="30" t="s">
        <v>15</v>
      </c>
      <c r="I25" s="31" t="s">
        <v>16</v>
      </c>
      <c r="J25" s="31">
        <v>28</v>
      </c>
      <c r="K25" s="32" t="s">
        <v>47</v>
      </c>
      <c r="L25" s="36">
        <v>112</v>
      </c>
      <c r="M25" s="31">
        <v>80</v>
      </c>
      <c r="N25" s="30" t="s">
        <v>18</v>
      </c>
      <c r="O25" s="30" t="s">
        <v>41</v>
      </c>
      <c r="P25" s="34">
        <v>1.5</v>
      </c>
      <c r="Q25" s="31">
        <v>20</v>
      </c>
      <c r="R25" s="35">
        <v>5</v>
      </c>
    </row>
    <row r="26" spans="3:18" ht="21" outlineLevel="1" x14ac:dyDescent="0.2">
      <c r="C26" s="28" t="s">
        <v>48</v>
      </c>
      <c r="D26" s="29">
        <v>3700</v>
      </c>
      <c r="E26" s="29">
        <v>3300</v>
      </c>
      <c r="F26" s="29">
        <v>2900</v>
      </c>
      <c r="G26" s="142"/>
      <c r="H26" s="30" t="s">
        <v>15</v>
      </c>
      <c r="I26" s="31" t="s">
        <v>16</v>
      </c>
      <c r="J26" s="31">
        <v>33</v>
      </c>
      <c r="K26" s="32" t="s">
        <v>49</v>
      </c>
      <c r="L26" s="36">
        <v>117.12121212121212</v>
      </c>
      <c r="M26" s="31">
        <v>80</v>
      </c>
      <c r="N26" s="30" t="s">
        <v>18</v>
      </c>
      <c r="O26" s="30" t="s">
        <v>41</v>
      </c>
      <c r="P26" s="34">
        <v>1.5</v>
      </c>
      <c r="Q26" s="31">
        <v>20</v>
      </c>
      <c r="R26" s="35">
        <v>5</v>
      </c>
    </row>
    <row r="27" spans="3:18" ht="21" outlineLevel="1" x14ac:dyDescent="0.2">
      <c r="C27" s="28" t="s">
        <v>50</v>
      </c>
      <c r="D27" s="29">
        <v>3700</v>
      </c>
      <c r="E27" s="29">
        <v>3300</v>
      </c>
      <c r="F27" s="29">
        <v>2900</v>
      </c>
      <c r="G27" s="142"/>
      <c r="H27" s="30" t="s">
        <v>15</v>
      </c>
      <c r="I27" s="31" t="s">
        <v>16</v>
      </c>
      <c r="J27" s="31">
        <v>33</v>
      </c>
      <c r="K27" s="32" t="s">
        <v>51</v>
      </c>
      <c r="L27" s="36">
        <v>118.39393939393939</v>
      </c>
      <c r="M27" s="31">
        <v>80</v>
      </c>
      <c r="N27" s="30" t="s">
        <v>18</v>
      </c>
      <c r="O27" s="30" t="s">
        <v>41</v>
      </c>
      <c r="P27" s="34">
        <v>1.5</v>
      </c>
      <c r="Q27" s="31">
        <v>20</v>
      </c>
      <c r="R27" s="35">
        <v>5</v>
      </c>
    </row>
    <row r="28" spans="3:18" ht="21" outlineLevel="1" x14ac:dyDescent="0.2">
      <c r="C28" s="28" t="s">
        <v>52</v>
      </c>
      <c r="D28" s="29">
        <v>4500</v>
      </c>
      <c r="E28" s="29">
        <v>4000</v>
      </c>
      <c r="F28" s="29">
        <v>3600</v>
      </c>
      <c r="G28" s="142"/>
      <c r="H28" s="30" t="s">
        <v>15</v>
      </c>
      <c r="I28" s="31" t="s">
        <v>16</v>
      </c>
      <c r="J28" s="31">
        <v>41</v>
      </c>
      <c r="K28" s="32" t="s">
        <v>53</v>
      </c>
      <c r="L28" s="36">
        <v>117.6829268292683</v>
      </c>
      <c r="M28" s="31">
        <v>80</v>
      </c>
      <c r="N28" s="30" t="s">
        <v>18</v>
      </c>
      <c r="O28" s="30" t="s">
        <v>41</v>
      </c>
      <c r="P28" s="34">
        <v>1.5</v>
      </c>
      <c r="Q28" s="31">
        <v>20</v>
      </c>
      <c r="R28" s="35">
        <v>5</v>
      </c>
    </row>
    <row r="29" spans="3:18" ht="21" outlineLevel="1" x14ac:dyDescent="0.2">
      <c r="C29" s="79" t="s">
        <v>54</v>
      </c>
      <c r="D29" s="97">
        <v>4500</v>
      </c>
      <c r="E29" s="97">
        <v>4000</v>
      </c>
      <c r="F29" s="97">
        <v>3600</v>
      </c>
      <c r="G29" s="143"/>
      <c r="H29" s="85" t="s">
        <v>15</v>
      </c>
      <c r="I29" s="98" t="s">
        <v>16</v>
      </c>
      <c r="J29" s="98">
        <v>41</v>
      </c>
      <c r="K29" s="99" t="s">
        <v>55</v>
      </c>
      <c r="L29" s="84">
        <v>119.2439024390244</v>
      </c>
      <c r="M29" s="98">
        <v>80</v>
      </c>
      <c r="N29" s="85" t="s">
        <v>18</v>
      </c>
      <c r="O29" s="85" t="s">
        <v>41</v>
      </c>
      <c r="P29" s="100">
        <v>1.5</v>
      </c>
      <c r="Q29" s="98">
        <v>20</v>
      </c>
      <c r="R29" s="101">
        <v>5</v>
      </c>
    </row>
    <row r="30" spans="3:18" x14ac:dyDescent="0.2">
      <c r="C30" s="144" t="s">
        <v>56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6"/>
    </row>
    <row r="31" spans="3:18" ht="21" outlineLevel="1" x14ac:dyDescent="0.2">
      <c r="C31" s="102" t="s">
        <v>57</v>
      </c>
      <c r="D31" s="112">
        <v>5550</v>
      </c>
      <c r="E31" s="112">
        <v>5000</v>
      </c>
      <c r="F31" s="112">
        <v>4400</v>
      </c>
      <c r="G31" s="141"/>
      <c r="H31" s="93" t="s">
        <v>15</v>
      </c>
      <c r="I31" s="113" t="s">
        <v>16</v>
      </c>
      <c r="J31" s="113">
        <v>25</v>
      </c>
      <c r="K31" s="114" t="s">
        <v>17</v>
      </c>
      <c r="L31" s="107">
        <v>115.32</v>
      </c>
      <c r="M31" s="113">
        <v>80</v>
      </c>
      <c r="N31" s="93" t="s">
        <v>18</v>
      </c>
      <c r="O31" s="93" t="s">
        <v>58</v>
      </c>
      <c r="P31" s="115">
        <v>3.4</v>
      </c>
      <c r="Q31" s="113">
        <v>54</v>
      </c>
      <c r="R31" s="116">
        <v>5</v>
      </c>
    </row>
    <row r="32" spans="3:18" ht="21" outlineLevel="1" x14ac:dyDescent="0.2">
      <c r="C32" s="28" t="s">
        <v>59</v>
      </c>
      <c r="D32" s="29">
        <v>5500</v>
      </c>
      <c r="E32" s="29">
        <v>4950</v>
      </c>
      <c r="F32" s="29">
        <v>4400</v>
      </c>
      <c r="G32" s="142"/>
      <c r="H32" s="30" t="s">
        <v>15</v>
      </c>
      <c r="I32" s="31" t="s">
        <v>16</v>
      </c>
      <c r="J32" s="31">
        <v>25</v>
      </c>
      <c r="K32" s="32" t="s">
        <v>21</v>
      </c>
      <c r="L32" s="36">
        <v>116.56</v>
      </c>
      <c r="M32" s="31">
        <v>80</v>
      </c>
      <c r="N32" s="30" t="s">
        <v>18</v>
      </c>
      <c r="O32" s="30" t="s">
        <v>58</v>
      </c>
      <c r="P32" s="34">
        <v>3.4</v>
      </c>
      <c r="Q32" s="31">
        <v>54</v>
      </c>
      <c r="R32" s="35">
        <v>5</v>
      </c>
    </row>
    <row r="33" spans="3:18" ht="21" outlineLevel="1" x14ac:dyDescent="0.2">
      <c r="C33" s="28" t="s">
        <v>60</v>
      </c>
      <c r="D33" s="29">
        <v>5550</v>
      </c>
      <c r="E33" s="29">
        <v>5000</v>
      </c>
      <c r="F33" s="29">
        <v>4400</v>
      </c>
      <c r="G33" s="142"/>
      <c r="H33" s="30" t="s">
        <v>15</v>
      </c>
      <c r="I33" s="31" t="s">
        <v>16</v>
      </c>
      <c r="J33" s="31">
        <v>28</v>
      </c>
      <c r="K33" s="32" t="s">
        <v>23</v>
      </c>
      <c r="L33" s="36">
        <v>119.92857142857143</v>
      </c>
      <c r="M33" s="31">
        <v>80</v>
      </c>
      <c r="N33" s="30" t="s">
        <v>18</v>
      </c>
      <c r="O33" s="30" t="s">
        <v>58</v>
      </c>
      <c r="P33" s="34">
        <v>3.4</v>
      </c>
      <c r="Q33" s="31">
        <v>54</v>
      </c>
      <c r="R33" s="35">
        <v>5</v>
      </c>
    </row>
    <row r="34" spans="3:18" ht="21" outlineLevel="1" x14ac:dyDescent="0.2">
      <c r="C34" s="28" t="s">
        <v>61</v>
      </c>
      <c r="D34" s="29">
        <v>5500</v>
      </c>
      <c r="E34" s="29">
        <v>4950</v>
      </c>
      <c r="F34" s="29">
        <v>4400</v>
      </c>
      <c r="G34" s="142"/>
      <c r="H34" s="30" t="s">
        <v>15</v>
      </c>
      <c r="I34" s="31" t="s">
        <v>16</v>
      </c>
      <c r="J34" s="31">
        <v>28</v>
      </c>
      <c r="K34" s="32" t="s">
        <v>25</v>
      </c>
      <c r="L34" s="36">
        <v>121.42857142857143</v>
      </c>
      <c r="M34" s="31">
        <v>80</v>
      </c>
      <c r="N34" s="30" t="s">
        <v>18</v>
      </c>
      <c r="O34" s="30" t="s">
        <v>58</v>
      </c>
      <c r="P34" s="34">
        <v>3.4</v>
      </c>
      <c r="Q34" s="31">
        <v>54</v>
      </c>
      <c r="R34" s="35">
        <v>5</v>
      </c>
    </row>
    <row r="35" spans="3:18" ht="21" outlineLevel="1" x14ac:dyDescent="0.2">
      <c r="C35" s="28" t="s">
        <v>62</v>
      </c>
      <c r="D35" s="29">
        <v>5600</v>
      </c>
      <c r="E35" s="29">
        <v>5000</v>
      </c>
      <c r="F35" s="29">
        <v>4500</v>
      </c>
      <c r="G35" s="142"/>
      <c r="H35" s="30" t="s">
        <v>15</v>
      </c>
      <c r="I35" s="31" t="s">
        <v>16</v>
      </c>
      <c r="J35" s="31">
        <v>33</v>
      </c>
      <c r="K35" s="32" t="s">
        <v>27</v>
      </c>
      <c r="L35" s="36">
        <v>126.6969696969697</v>
      </c>
      <c r="M35" s="31">
        <v>80</v>
      </c>
      <c r="N35" s="30" t="s">
        <v>18</v>
      </c>
      <c r="O35" s="30" t="s">
        <v>58</v>
      </c>
      <c r="P35" s="34">
        <v>3.4</v>
      </c>
      <c r="Q35" s="31">
        <v>54</v>
      </c>
      <c r="R35" s="35">
        <v>5</v>
      </c>
    </row>
    <row r="36" spans="3:18" ht="21" outlineLevel="1" x14ac:dyDescent="0.2">
      <c r="C36" s="28" t="s">
        <v>63</v>
      </c>
      <c r="D36" s="29">
        <v>5500</v>
      </c>
      <c r="E36" s="29">
        <v>5000</v>
      </c>
      <c r="F36" s="29">
        <v>4400</v>
      </c>
      <c r="G36" s="142"/>
      <c r="H36" s="30" t="s">
        <v>15</v>
      </c>
      <c r="I36" s="31" t="s">
        <v>16</v>
      </c>
      <c r="J36" s="31">
        <v>33</v>
      </c>
      <c r="K36" s="32" t="s">
        <v>29</v>
      </c>
      <c r="L36" s="36">
        <v>128.30303030303031</v>
      </c>
      <c r="M36" s="31">
        <v>80</v>
      </c>
      <c r="N36" s="30" t="s">
        <v>18</v>
      </c>
      <c r="O36" s="30" t="s">
        <v>58</v>
      </c>
      <c r="P36" s="34">
        <v>3.4</v>
      </c>
      <c r="Q36" s="31">
        <v>54</v>
      </c>
      <c r="R36" s="35">
        <v>5</v>
      </c>
    </row>
    <row r="37" spans="3:18" ht="21" outlineLevel="1" x14ac:dyDescent="0.2">
      <c r="C37" s="28" t="s">
        <v>64</v>
      </c>
      <c r="D37" s="29">
        <v>11800</v>
      </c>
      <c r="E37" s="29">
        <v>10600</v>
      </c>
      <c r="F37" s="29">
        <v>9500</v>
      </c>
      <c r="G37" s="142"/>
      <c r="H37" s="30" t="s">
        <v>15</v>
      </c>
      <c r="I37" s="31" t="s">
        <v>16</v>
      </c>
      <c r="J37" s="31">
        <v>25</v>
      </c>
      <c r="K37" s="32" t="s">
        <v>65</v>
      </c>
      <c r="L37" s="36">
        <v>110.64</v>
      </c>
      <c r="M37" s="31">
        <v>80</v>
      </c>
      <c r="N37" s="30" t="s">
        <v>18</v>
      </c>
      <c r="O37" s="30" t="s">
        <v>58</v>
      </c>
      <c r="P37" s="34">
        <v>5</v>
      </c>
      <c r="Q37" s="31">
        <v>54</v>
      </c>
      <c r="R37" s="35">
        <v>5</v>
      </c>
    </row>
    <row r="38" spans="3:18" ht="21" outlineLevel="1" x14ac:dyDescent="0.2">
      <c r="C38" s="28" t="s">
        <v>66</v>
      </c>
      <c r="D38" s="29">
        <v>11800</v>
      </c>
      <c r="E38" s="29">
        <v>10600</v>
      </c>
      <c r="F38" s="29">
        <v>9500</v>
      </c>
      <c r="G38" s="142"/>
      <c r="H38" s="30" t="s">
        <v>15</v>
      </c>
      <c r="I38" s="31" t="s">
        <v>16</v>
      </c>
      <c r="J38" s="31">
        <v>28</v>
      </c>
      <c r="K38" s="32" t="s">
        <v>67</v>
      </c>
      <c r="L38" s="36">
        <v>115</v>
      </c>
      <c r="M38" s="31">
        <v>80</v>
      </c>
      <c r="N38" s="30" t="s">
        <v>18</v>
      </c>
      <c r="O38" s="30" t="s">
        <v>58</v>
      </c>
      <c r="P38" s="34">
        <v>5</v>
      </c>
      <c r="Q38" s="31">
        <v>54</v>
      </c>
      <c r="R38" s="35">
        <v>5</v>
      </c>
    </row>
    <row r="39" spans="3:18" ht="21" outlineLevel="1" x14ac:dyDescent="0.2">
      <c r="C39" s="79" t="s">
        <v>68</v>
      </c>
      <c r="D39" s="97">
        <v>11900</v>
      </c>
      <c r="E39" s="97">
        <v>10700</v>
      </c>
      <c r="F39" s="97">
        <v>9500</v>
      </c>
      <c r="G39" s="143"/>
      <c r="H39" s="85" t="s">
        <v>15</v>
      </c>
      <c r="I39" s="98" t="s">
        <v>16</v>
      </c>
      <c r="J39" s="98">
        <v>33</v>
      </c>
      <c r="K39" s="99" t="s">
        <v>69</v>
      </c>
      <c r="L39" s="84">
        <v>110.39393939393939</v>
      </c>
      <c r="M39" s="98">
        <v>80</v>
      </c>
      <c r="N39" s="85" t="s">
        <v>18</v>
      </c>
      <c r="O39" s="85" t="s">
        <v>58</v>
      </c>
      <c r="P39" s="100">
        <v>5</v>
      </c>
      <c r="Q39" s="98">
        <v>54</v>
      </c>
      <c r="R39" s="101">
        <v>5</v>
      </c>
    </row>
    <row r="40" spans="3:18" x14ac:dyDescent="0.2">
      <c r="C40" s="144" t="s">
        <v>70</v>
      </c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6"/>
    </row>
    <row r="41" spans="3:18" ht="21" outlineLevel="1" x14ac:dyDescent="0.2">
      <c r="C41" s="102" t="s">
        <v>71</v>
      </c>
      <c r="D41" s="112">
        <v>5550</v>
      </c>
      <c r="E41" s="112">
        <v>5000</v>
      </c>
      <c r="F41" s="112">
        <v>4400</v>
      </c>
      <c r="G41" s="141"/>
      <c r="H41" s="93" t="s">
        <v>15</v>
      </c>
      <c r="I41" s="113" t="s">
        <v>16</v>
      </c>
      <c r="J41" s="113">
        <v>25</v>
      </c>
      <c r="K41" s="114" t="s">
        <v>40</v>
      </c>
      <c r="L41" s="107">
        <v>106.44</v>
      </c>
      <c r="M41" s="113">
        <v>80</v>
      </c>
      <c r="N41" s="93" t="s">
        <v>18</v>
      </c>
      <c r="O41" s="93" t="s">
        <v>72</v>
      </c>
      <c r="P41" s="115">
        <v>2</v>
      </c>
      <c r="Q41" s="113">
        <v>54</v>
      </c>
      <c r="R41" s="116">
        <v>5</v>
      </c>
    </row>
    <row r="42" spans="3:18" ht="21" outlineLevel="1" x14ac:dyDescent="0.2">
      <c r="C42" s="28" t="s">
        <v>73</v>
      </c>
      <c r="D42" s="29">
        <v>5500</v>
      </c>
      <c r="E42" s="29">
        <v>4950</v>
      </c>
      <c r="F42" s="29">
        <v>4400</v>
      </c>
      <c r="G42" s="142"/>
      <c r="H42" s="30" t="s">
        <v>15</v>
      </c>
      <c r="I42" s="31" t="s">
        <v>16</v>
      </c>
      <c r="J42" s="31">
        <v>25</v>
      </c>
      <c r="K42" s="32" t="s">
        <v>43</v>
      </c>
      <c r="L42" s="36">
        <v>107.72</v>
      </c>
      <c r="M42" s="31">
        <v>80</v>
      </c>
      <c r="N42" s="30" t="s">
        <v>18</v>
      </c>
      <c r="O42" s="30" t="s">
        <v>72</v>
      </c>
      <c r="P42" s="34">
        <v>2</v>
      </c>
      <c r="Q42" s="31">
        <v>54</v>
      </c>
      <c r="R42" s="35">
        <v>5</v>
      </c>
    </row>
    <row r="43" spans="3:18" ht="21" outlineLevel="1" x14ac:dyDescent="0.2">
      <c r="C43" s="28" t="s">
        <v>74</v>
      </c>
      <c r="D43" s="29">
        <v>5550</v>
      </c>
      <c r="E43" s="29">
        <v>5000</v>
      </c>
      <c r="F43" s="29">
        <v>4400</v>
      </c>
      <c r="G43" s="142"/>
      <c r="H43" s="30" t="s">
        <v>15</v>
      </c>
      <c r="I43" s="31" t="s">
        <v>16</v>
      </c>
      <c r="J43" s="31">
        <v>28</v>
      </c>
      <c r="K43" s="32" t="s">
        <v>45</v>
      </c>
      <c r="L43" s="36">
        <v>110.5</v>
      </c>
      <c r="M43" s="31">
        <v>80</v>
      </c>
      <c r="N43" s="30" t="s">
        <v>18</v>
      </c>
      <c r="O43" s="30" t="s">
        <v>72</v>
      </c>
      <c r="P43" s="34">
        <v>2</v>
      </c>
      <c r="Q43" s="31">
        <v>54</v>
      </c>
      <c r="R43" s="35">
        <v>5</v>
      </c>
    </row>
    <row r="44" spans="3:18" ht="21" outlineLevel="1" x14ac:dyDescent="0.2">
      <c r="C44" s="28" t="s">
        <v>75</v>
      </c>
      <c r="D44" s="29">
        <v>5500</v>
      </c>
      <c r="E44" s="29">
        <v>4950</v>
      </c>
      <c r="F44" s="29">
        <v>4400</v>
      </c>
      <c r="G44" s="142"/>
      <c r="H44" s="30" t="s">
        <v>15</v>
      </c>
      <c r="I44" s="31" t="s">
        <v>16</v>
      </c>
      <c r="J44" s="31">
        <v>28</v>
      </c>
      <c r="K44" s="32" t="s">
        <v>47</v>
      </c>
      <c r="L44" s="36">
        <v>112</v>
      </c>
      <c r="M44" s="31">
        <v>80</v>
      </c>
      <c r="N44" s="30" t="s">
        <v>18</v>
      </c>
      <c r="O44" s="30" t="s">
        <v>72</v>
      </c>
      <c r="P44" s="34">
        <v>2</v>
      </c>
      <c r="Q44" s="31">
        <v>54</v>
      </c>
      <c r="R44" s="35">
        <v>5</v>
      </c>
    </row>
    <row r="45" spans="3:18" ht="21" outlineLevel="1" x14ac:dyDescent="0.2">
      <c r="C45" s="28" t="s">
        <v>76</v>
      </c>
      <c r="D45" s="29">
        <v>5600</v>
      </c>
      <c r="E45" s="29">
        <v>5000</v>
      </c>
      <c r="F45" s="29">
        <v>4500</v>
      </c>
      <c r="G45" s="142"/>
      <c r="H45" s="30" t="s">
        <v>15</v>
      </c>
      <c r="I45" s="31" t="s">
        <v>16</v>
      </c>
      <c r="J45" s="31">
        <v>33</v>
      </c>
      <c r="K45" s="32" t="s">
        <v>49</v>
      </c>
      <c r="L45" s="36">
        <v>117.12121212121212</v>
      </c>
      <c r="M45" s="31">
        <v>80</v>
      </c>
      <c r="N45" s="30" t="s">
        <v>18</v>
      </c>
      <c r="O45" s="30" t="s">
        <v>72</v>
      </c>
      <c r="P45" s="34">
        <v>2</v>
      </c>
      <c r="Q45" s="31">
        <v>54</v>
      </c>
      <c r="R45" s="35">
        <v>5</v>
      </c>
    </row>
    <row r="46" spans="3:18" ht="21" outlineLevel="1" x14ac:dyDescent="0.2">
      <c r="C46" s="79" t="s">
        <v>77</v>
      </c>
      <c r="D46" s="97">
        <v>5500</v>
      </c>
      <c r="E46" s="97">
        <v>5000</v>
      </c>
      <c r="F46" s="97">
        <v>4400</v>
      </c>
      <c r="G46" s="143"/>
      <c r="H46" s="85" t="s">
        <v>15</v>
      </c>
      <c r="I46" s="98" t="s">
        <v>16</v>
      </c>
      <c r="J46" s="98">
        <v>33</v>
      </c>
      <c r="K46" s="99" t="s">
        <v>51</v>
      </c>
      <c r="L46" s="84">
        <v>118.39393939393939</v>
      </c>
      <c r="M46" s="98">
        <v>80</v>
      </c>
      <c r="N46" s="85" t="s">
        <v>18</v>
      </c>
      <c r="O46" s="85" t="s">
        <v>72</v>
      </c>
      <c r="P46" s="100">
        <v>2</v>
      </c>
      <c r="Q46" s="98">
        <v>54</v>
      </c>
      <c r="R46" s="101">
        <v>5</v>
      </c>
    </row>
    <row r="47" spans="3:18" x14ac:dyDescent="0.2">
      <c r="C47" s="144" t="s">
        <v>78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6"/>
    </row>
    <row r="48" spans="3:18" outlineLevel="1" x14ac:dyDescent="0.2">
      <c r="C48" s="102" t="s">
        <v>79</v>
      </c>
      <c r="D48" s="112">
        <v>5900</v>
      </c>
      <c r="E48" s="112">
        <v>5300</v>
      </c>
      <c r="F48" s="112">
        <v>4700</v>
      </c>
      <c r="G48" s="141"/>
      <c r="H48" s="93" t="s">
        <v>15</v>
      </c>
      <c r="I48" s="113" t="s">
        <v>37</v>
      </c>
      <c r="J48" s="105">
        <v>18</v>
      </c>
      <c r="K48" s="114" t="s">
        <v>80</v>
      </c>
      <c r="L48" s="107">
        <v>88.888888888888886</v>
      </c>
      <c r="M48" s="105">
        <v>80</v>
      </c>
      <c r="N48" s="93" t="s">
        <v>18</v>
      </c>
      <c r="O48" s="93" t="s">
        <v>81</v>
      </c>
      <c r="P48" s="105">
        <v>3</v>
      </c>
      <c r="Q48" s="105">
        <v>23</v>
      </c>
      <c r="R48" s="110">
        <v>5</v>
      </c>
    </row>
    <row r="49" spans="3:18" outlineLevel="1" x14ac:dyDescent="0.2">
      <c r="C49" s="79" t="s">
        <v>82</v>
      </c>
      <c r="D49" s="97">
        <v>6600</v>
      </c>
      <c r="E49" s="97">
        <v>6000</v>
      </c>
      <c r="F49" s="97">
        <v>5300</v>
      </c>
      <c r="G49" s="143"/>
      <c r="H49" s="85" t="s">
        <v>15</v>
      </c>
      <c r="I49" s="98" t="s">
        <v>37</v>
      </c>
      <c r="J49" s="82">
        <v>36</v>
      </c>
      <c r="K49" s="99" t="s">
        <v>83</v>
      </c>
      <c r="L49" s="84">
        <v>88.888888888888886</v>
      </c>
      <c r="M49" s="82">
        <v>80</v>
      </c>
      <c r="N49" s="85" t="s">
        <v>18</v>
      </c>
      <c r="O49" s="85" t="s">
        <v>81</v>
      </c>
      <c r="P49" s="87">
        <v>3.1</v>
      </c>
      <c r="Q49" s="82">
        <v>23</v>
      </c>
      <c r="R49" s="88">
        <v>5</v>
      </c>
    </row>
    <row r="50" spans="3:18" x14ac:dyDescent="0.2">
      <c r="C50" s="144" t="s">
        <v>84</v>
      </c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6"/>
    </row>
    <row r="51" spans="3:18" ht="21" outlineLevel="2" x14ac:dyDescent="0.2">
      <c r="C51" s="102" t="s">
        <v>85</v>
      </c>
      <c r="D51" s="112">
        <v>4300</v>
      </c>
      <c r="E51" s="112">
        <v>3900</v>
      </c>
      <c r="F51" s="112">
        <v>3400</v>
      </c>
      <c r="G51" s="141"/>
      <c r="H51" s="93" t="s">
        <v>15</v>
      </c>
      <c r="I51" s="113" t="s">
        <v>16</v>
      </c>
      <c r="J51" s="124">
        <v>24.8</v>
      </c>
      <c r="K51" s="114" t="s">
        <v>86</v>
      </c>
      <c r="L51" s="126">
        <v>98.790322580645153</v>
      </c>
      <c r="M51" s="126">
        <v>80</v>
      </c>
      <c r="N51" s="127" t="s">
        <v>18</v>
      </c>
      <c r="O51" s="127" t="s">
        <v>87</v>
      </c>
      <c r="P51" s="115">
        <v>2.1</v>
      </c>
      <c r="Q51" s="113">
        <v>65</v>
      </c>
      <c r="R51" s="116">
        <v>5</v>
      </c>
    </row>
    <row r="52" spans="3:18" ht="21" outlineLevel="2" x14ac:dyDescent="0.2">
      <c r="C52" s="28" t="s">
        <v>88</v>
      </c>
      <c r="D52" s="29">
        <v>4300</v>
      </c>
      <c r="E52" s="29">
        <v>3900</v>
      </c>
      <c r="F52" s="29">
        <v>3400</v>
      </c>
      <c r="G52" s="142"/>
      <c r="H52" s="30" t="s">
        <v>15</v>
      </c>
      <c r="I52" s="31" t="s">
        <v>16</v>
      </c>
      <c r="J52" s="40">
        <v>25</v>
      </c>
      <c r="K52" s="32" t="s">
        <v>89</v>
      </c>
      <c r="L52" s="33">
        <v>120</v>
      </c>
      <c r="M52" s="33">
        <v>80</v>
      </c>
      <c r="N52" s="41" t="s">
        <v>18</v>
      </c>
      <c r="O52" s="41" t="s">
        <v>87</v>
      </c>
      <c r="P52" s="34">
        <v>2.1</v>
      </c>
      <c r="Q52" s="31">
        <v>65</v>
      </c>
      <c r="R52" s="35">
        <v>5</v>
      </c>
    </row>
    <row r="53" spans="3:18" ht="21" outlineLevel="2" x14ac:dyDescent="0.2">
      <c r="C53" s="28" t="s">
        <v>90</v>
      </c>
      <c r="D53" s="29">
        <v>4300</v>
      </c>
      <c r="E53" s="29">
        <v>3900</v>
      </c>
      <c r="F53" s="29">
        <v>3400</v>
      </c>
      <c r="G53" s="142"/>
      <c r="H53" s="30" t="s">
        <v>15</v>
      </c>
      <c r="I53" s="31" t="s">
        <v>16</v>
      </c>
      <c r="J53" s="40">
        <v>27.6</v>
      </c>
      <c r="K53" s="32" t="s">
        <v>91</v>
      </c>
      <c r="L53" s="33">
        <v>99.275362318840578</v>
      </c>
      <c r="M53" s="33">
        <v>80</v>
      </c>
      <c r="N53" s="41" t="s">
        <v>18</v>
      </c>
      <c r="O53" s="41" t="s">
        <v>87</v>
      </c>
      <c r="P53" s="34">
        <v>2.1</v>
      </c>
      <c r="Q53" s="31">
        <v>65</v>
      </c>
      <c r="R53" s="35">
        <v>5</v>
      </c>
    </row>
    <row r="54" spans="3:18" ht="21" outlineLevel="2" x14ac:dyDescent="0.2">
      <c r="C54" s="28" t="s">
        <v>92</v>
      </c>
      <c r="D54" s="29">
        <v>4300</v>
      </c>
      <c r="E54" s="29">
        <v>3900</v>
      </c>
      <c r="F54" s="29">
        <v>3400</v>
      </c>
      <c r="G54" s="142"/>
      <c r="H54" s="30" t="s">
        <v>15</v>
      </c>
      <c r="I54" s="31" t="s">
        <v>16</v>
      </c>
      <c r="J54" s="40">
        <v>27.6</v>
      </c>
      <c r="K54" s="32" t="s">
        <v>93</v>
      </c>
      <c r="L54" s="33">
        <v>121.37681159420289</v>
      </c>
      <c r="M54" s="33">
        <v>80</v>
      </c>
      <c r="N54" s="41" t="s">
        <v>18</v>
      </c>
      <c r="O54" s="41" t="s">
        <v>87</v>
      </c>
      <c r="P54" s="34">
        <v>2.1</v>
      </c>
      <c r="Q54" s="31">
        <v>65</v>
      </c>
      <c r="R54" s="35">
        <v>5</v>
      </c>
    </row>
    <row r="55" spans="3:18" ht="21" outlineLevel="2" x14ac:dyDescent="0.2">
      <c r="C55" s="28" t="s">
        <v>94</v>
      </c>
      <c r="D55" s="29">
        <v>4400</v>
      </c>
      <c r="E55" s="29">
        <v>3900</v>
      </c>
      <c r="F55" s="29">
        <v>3500</v>
      </c>
      <c r="G55" s="142"/>
      <c r="H55" s="30" t="s">
        <v>15</v>
      </c>
      <c r="I55" s="31" t="s">
        <v>16</v>
      </c>
      <c r="J55" s="40">
        <v>32.799999999999997</v>
      </c>
      <c r="K55" s="32" t="s">
        <v>95</v>
      </c>
      <c r="L55" s="33">
        <v>98.628048780487816</v>
      </c>
      <c r="M55" s="33">
        <v>80</v>
      </c>
      <c r="N55" s="41" t="s">
        <v>18</v>
      </c>
      <c r="O55" s="41" t="s">
        <v>87</v>
      </c>
      <c r="P55" s="34">
        <v>2.1</v>
      </c>
      <c r="Q55" s="31">
        <v>65</v>
      </c>
      <c r="R55" s="35">
        <v>5</v>
      </c>
    </row>
    <row r="56" spans="3:18" ht="21" outlineLevel="2" x14ac:dyDescent="0.2">
      <c r="C56" s="28" t="s">
        <v>96</v>
      </c>
      <c r="D56" s="29">
        <v>4400</v>
      </c>
      <c r="E56" s="29">
        <v>3900</v>
      </c>
      <c r="F56" s="29">
        <v>3500</v>
      </c>
      <c r="G56" s="142"/>
      <c r="H56" s="30" t="s">
        <v>15</v>
      </c>
      <c r="I56" s="31" t="s">
        <v>16</v>
      </c>
      <c r="J56" s="40">
        <v>33</v>
      </c>
      <c r="K56" s="32" t="s">
        <v>97</v>
      </c>
      <c r="L56" s="33">
        <v>120</v>
      </c>
      <c r="M56" s="33">
        <v>80</v>
      </c>
      <c r="N56" s="41" t="s">
        <v>18</v>
      </c>
      <c r="O56" s="41" t="s">
        <v>87</v>
      </c>
      <c r="P56" s="34">
        <v>2.1</v>
      </c>
      <c r="Q56" s="31">
        <v>65</v>
      </c>
      <c r="R56" s="35">
        <v>5</v>
      </c>
    </row>
    <row r="57" spans="3:18" ht="21" outlineLevel="2" x14ac:dyDescent="0.2">
      <c r="C57" s="28" t="s">
        <v>98</v>
      </c>
      <c r="D57" s="29">
        <v>5700</v>
      </c>
      <c r="E57" s="29">
        <v>5100</v>
      </c>
      <c r="F57" s="29">
        <v>4500</v>
      </c>
      <c r="G57" s="142"/>
      <c r="H57" s="30" t="s">
        <v>15</v>
      </c>
      <c r="I57" s="31" t="s">
        <v>16</v>
      </c>
      <c r="J57" s="40">
        <v>47.5</v>
      </c>
      <c r="K57" s="32" t="s">
        <v>99</v>
      </c>
      <c r="L57" s="33">
        <v>99.031578947368416</v>
      </c>
      <c r="M57" s="33">
        <v>80</v>
      </c>
      <c r="N57" s="41" t="s">
        <v>18</v>
      </c>
      <c r="O57" s="41" t="s">
        <v>87</v>
      </c>
      <c r="P57" s="34">
        <v>2.1</v>
      </c>
      <c r="Q57" s="31">
        <v>65</v>
      </c>
      <c r="R57" s="35">
        <v>5</v>
      </c>
    </row>
    <row r="58" spans="3:18" ht="21" outlineLevel="2" x14ac:dyDescent="0.2">
      <c r="C58" s="79" t="s">
        <v>100</v>
      </c>
      <c r="D58" s="97">
        <v>5800</v>
      </c>
      <c r="E58" s="97">
        <v>5200</v>
      </c>
      <c r="F58" s="97">
        <v>4700</v>
      </c>
      <c r="G58" s="143"/>
      <c r="H58" s="85" t="s">
        <v>15</v>
      </c>
      <c r="I58" s="98" t="s">
        <v>16</v>
      </c>
      <c r="J58" s="118">
        <v>47.5</v>
      </c>
      <c r="K58" s="99" t="s">
        <v>101</v>
      </c>
      <c r="L58" s="121">
        <v>121.26315789473684</v>
      </c>
      <c r="M58" s="121">
        <v>80</v>
      </c>
      <c r="N58" s="122" t="s">
        <v>18</v>
      </c>
      <c r="O58" s="122" t="s">
        <v>87</v>
      </c>
      <c r="P58" s="100">
        <v>2.1</v>
      </c>
      <c r="Q58" s="98">
        <v>65</v>
      </c>
      <c r="R58" s="101">
        <v>5</v>
      </c>
    </row>
    <row r="59" spans="3:18" x14ac:dyDescent="0.2">
      <c r="C59" s="144" t="s">
        <v>270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6"/>
    </row>
    <row r="60" spans="3:18" outlineLevel="1" x14ac:dyDescent="0.2">
      <c r="C60" s="123" t="s">
        <v>102</v>
      </c>
      <c r="D60" s="112">
        <v>4600</v>
      </c>
      <c r="E60" s="112">
        <v>4100</v>
      </c>
      <c r="F60" s="112">
        <v>3650</v>
      </c>
      <c r="G60" s="141"/>
      <c r="H60" s="93" t="s">
        <v>15</v>
      </c>
      <c r="I60" s="113" t="s">
        <v>103</v>
      </c>
      <c r="J60" s="113">
        <v>12</v>
      </c>
      <c r="K60" s="114" t="s">
        <v>104</v>
      </c>
      <c r="L60" s="107">
        <v>147.08333333333334</v>
      </c>
      <c r="M60" s="113">
        <v>80</v>
      </c>
      <c r="N60" s="93" t="s">
        <v>18</v>
      </c>
      <c r="O60" s="93" t="s">
        <v>269</v>
      </c>
      <c r="P60" s="115">
        <v>1.3</v>
      </c>
      <c r="Q60" s="124">
        <v>65</v>
      </c>
      <c r="R60" s="125">
        <v>5</v>
      </c>
    </row>
    <row r="61" spans="3:18" outlineLevel="1" x14ac:dyDescent="0.2">
      <c r="C61" s="42" t="s">
        <v>105</v>
      </c>
      <c r="D61" s="29">
        <v>4600</v>
      </c>
      <c r="E61" s="29">
        <v>4100</v>
      </c>
      <c r="F61" s="29">
        <v>3650</v>
      </c>
      <c r="G61" s="142"/>
      <c r="H61" s="30" t="s">
        <v>15</v>
      </c>
      <c r="I61" s="31" t="s">
        <v>103</v>
      </c>
      <c r="J61" s="31">
        <v>12</v>
      </c>
      <c r="K61" s="32" t="s">
        <v>106</v>
      </c>
      <c r="L61" s="36">
        <v>154.41666666666666</v>
      </c>
      <c r="M61" s="31">
        <v>80</v>
      </c>
      <c r="N61" s="30" t="s">
        <v>18</v>
      </c>
      <c r="O61" s="30" t="s">
        <v>269</v>
      </c>
      <c r="P61" s="34">
        <v>1.3</v>
      </c>
      <c r="Q61" s="40">
        <v>65</v>
      </c>
      <c r="R61" s="43">
        <v>5</v>
      </c>
    </row>
    <row r="62" spans="3:18" outlineLevel="1" x14ac:dyDescent="0.2">
      <c r="C62" s="42" t="s">
        <v>107</v>
      </c>
      <c r="D62" s="29">
        <v>5800</v>
      </c>
      <c r="E62" s="29">
        <v>5200</v>
      </c>
      <c r="F62" s="29">
        <v>4600</v>
      </c>
      <c r="G62" s="150"/>
      <c r="H62" s="30" t="s">
        <v>15</v>
      </c>
      <c r="I62" s="31" t="s">
        <v>103</v>
      </c>
      <c r="J62" s="31">
        <v>26</v>
      </c>
      <c r="K62" s="32" t="s">
        <v>108</v>
      </c>
      <c r="L62" s="36">
        <v>148.11538461538461</v>
      </c>
      <c r="M62" s="31">
        <v>80</v>
      </c>
      <c r="N62" s="30" t="s">
        <v>18</v>
      </c>
      <c r="O62" s="30" t="s">
        <v>269</v>
      </c>
      <c r="P62" s="34">
        <v>1.8</v>
      </c>
      <c r="Q62" s="40">
        <v>65</v>
      </c>
      <c r="R62" s="43">
        <v>5</v>
      </c>
    </row>
    <row r="63" spans="3:18" outlineLevel="1" x14ac:dyDescent="0.2">
      <c r="C63" s="42" t="s">
        <v>109</v>
      </c>
      <c r="D63" s="29">
        <v>5800</v>
      </c>
      <c r="E63" s="29">
        <v>5200</v>
      </c>
      <c r="F63" s="29">
        <v>4600</v>
      </c>
      <c r="G63" s="150"/>
      <c r="H63" s="30" t="s">
        <v>15</v>
      </c>
      <c r="I63" s="31" t="s">
        <v>103</v>
      </c>
      <c r="J63" s="31">
        <v>26</v>
      </c>
      <c r="K63" s="32" t="s">
        <v>110</v>
      </c>
      <c r="L63" s="36">
        <v>155.53846153846155</v>
      </c>
      <c r="M63" s="31">
        <v>80</v>
      </c>
      <c r="N63" s="30" t="s">
        <v>18</v>
      </c>
      <c r="O63" s="30" t="s">
        <v>269</v>
      </c>
      <c r="P63" s="34">
        <v>1.8</v>
      </c>
      <c r="Q63" s="40">
        <v>65</v>
      </c>
      <c r="R63" s="43">
        <v>5</v>
      </c>
    </row>
    <row r="64" spans="3:18" outlineLevel="1" x14ac:dyDescent="0.2">
      <c r="C64" s="42" t="s">
        <v>111</v>
      </c>
      <c r="D64" s="29">
        <v>5000</v>
      </c>
      <c r="E64" s="29">
        <v>4500</v>
      </c>
      <c r="F64" s="29">
        <v>4000</v>
      </c>
      <c r="G64" s="150"/>
      <c r="H64" s="30" t="s">
        <v>15</v>
      </c>
      <c r="I64" s="31" t="s">
        <v>103</v>
      </c>
      <c r="J64" s="31">
        <v>34</v>
      </c>
      <c r="K64" s="32" t="s">
        <v>112</v>
      </c>
      <c r="L64" s="36">
        <v>120.23529411764706</v>
      </c>
      <c r="M64" s="31">
        <v>80</v>
      </c>
      <c r="N64" s="30" t="s">
        <v>18</v>
      </c>
      <c r="O64" s="30" t="s">
        <v>269</v>
      </c>
      <c r="P64" s="34">
        <v>1.8</v>
      </c>
      <c r="Q64" s="40">
        <v>65</v>
      </c>
      <c r="R64" s="43">
        <v>5</v>
      </c>
    </row>
    <row r="65" spans="3:18" outlineLevel="1" x14ac:dyDescent="0.2">
      <c r="C65" s="42" t="s">
        <v>113</v>
      </c>
      <c r="D65" s="29">
        <v>5000</v>
      </c>
      <c r="E65" s="29">
        <v>4500</v>
      </c>
      <c r="F65" s="29">
        <v>4000</v>
      </c>
      <c r="G65" s="150"/>
      <c r="H65" s="30" t="s">
        <v>15</v>
      </c>
      <c r="I65" s="31" t="s">
        <v>103</v>
      </c>
      <c r="J65" s="31">
        <v>34</v>
      </c>
      <c r="K65" s="32" t="s">
        <v>114</v>
      </c>
      <c r="L65" s="36">
        <v>126.23529411764706</v>
      </c>
      <c r="M65" s="31">
        <v>80</v>
      </c>
      <c r="N65" s="30" t="s">
        <v>18</v>
      </c>
      <c r="O65" s="30" t="s">
        <v>269</v>
      </c>
      <c r="P65" s="34">
        <v>1.8</v>
      </c>
      <c r="Q65" s="40">
        <v>65</v>
      </c>
      <c r="R65" s="43">
        <v>5</v>
      </c>
    </row>
    <row r="66" spans="3:18" outlineLevel="1" x14ac:dyDescent="0.2">
      <c r="C66" s="42" t="s">
        <v>115</v>
      </c>
      <c r="D66" s="29">
        <v>6300</v>
      </c>
      <c r="E66" s="29">
        <v>5650</v>
      </c>
      <c r="F66" s="29">
        <v>5000</v>
      </c>
      <c r="G66" s="150"/>
      <c r="H66" s="30" t="s">
        <v>15</v>
      </c>
      <c r="I66" s="31" t="s">
        <v>103</v>
      </c>
      <c r="J66" s="31">
        <v>35</v>
      </c>
      <c r="K66" s="32" t="s">
        <v>116</v>
      </c>
      <c r="L66" s="36">
        <v>146.71428571428572</v>
      </c>
      <c r="M66" s="31">
        <v>80</v>
      </c>
      <c r="N66" s="30" t="s">
        <v>18</v>
      </c>
      <c r="O66" s="30" t="s">
        <v>269</v>
      </c>
      <c r="P66" s="34">
        <v>1.8</v>
      </c>
      <c r="Q66" s="40">
        <v>65</v>
      </c>
      <c r="R66" s="43">
        <v>5</v>
      </c>
    </row>
    <row r="67" spans="3:18" outlineLevel="1" x14ac:dyDescent="0.2">
      <c r="C67" s="42" t="s">
        <v>117</v>
      </c>
      <c r="D67" s="29">
        <v>6300</v>
      </c>
      <c r="E67" s="29">
        <v>5650</v>
      </c>
      <c r="F67" s="29">
        <v>5000</v>
      </c>
      <c r="G67" s="150"/>
      <c r="H67" s="30" t="s">
        <v>15</v>
      </c>
      <c r="I67" s="31" t="s">
        <v>103</v>
      </c>
      <c r="J67" s="31">
        <v>35</v>
      </c>
      <c r="K67" s="32" t="s">
        <v>118</v>
      </c>
      <c r="L67" s="36">
        <v>154.05714285714285</v>
      </c>
      <c r="M67" s="31">
        <v>80</v>
      </c>
      <c r="N67" s="30" t="s">
        <v>18</v>
      </c>
      <c r="O67" s="30" t="s">
        <v>269</v>
      </c>
      <c r="P67" s="34">
        <v>1.8</v>
      </c>
      <c r="Q67" s="40">
        <v>65</v>
      </c>
      <c r="R67" s="43">
        <v>5</v>
      </c>
    </row>
    <row r="68" spans="3:18" outlineLevel="1" x14ac:dyDescent="0.2">
      <c r="C68" s="42" t="s">
        <v>119</v>
      </c>
      <c r="D68" s="29">
        <v>6900</v>
      </c>
      <c r="E68" s="29">
        <v>6200</v>
      </c>
      <c r="F68" s="29">
        <v>5500</v>
      </c>
      <c r="G68" s="150"/>
      <c r="H68" s="30" t="s">
        <v>15</v>
      </c>
      <c r="I68" s="31" t="s">
        <v>103</v>
      </c>
      <c r="J68" s="31">
        <v>41</v>
      </c>
      <c r="K68" s="32" t="s">
        <v>120</v>
      </c>
      <c r="L68" s="36">
        <v>148.3170731707317</v>
      </c>
      <c r="M68" s="31">
        <v>80</v>
      </c>
      <c r="N68" s="30" t="s">
        <v>18</v>
      </c>
      <c r="O68" s="30" t="s">
        <v>269</v>
      </c>
      <c r="P68" s="34">
        <v>2.1</v>
      </c>
      <c r="Q68" s="40">
        <v>65</v>
      </c>
      <c r="R68" s="43">
        <v>5</v>
      </c>
    </row>
    <row r="69" spans="3:18" outlineLevel="1" x14ac:dyDescent="0.2">
      <c r="C69" s="42" t="s">
        <v>121</v>
      </c>
      <c r="D69" s="29">
        <v>6900</v>
      </c>
      <c r="E69" s="29">
        <v>6200</v>
      </c>
      <c r="F69" s="29">
        <v>5500</v>
      </c>
      <c r="G69" s="150"/>
      <c r="H69" s="30" t="s">
        <v>15</v>
      </c>
      <c r="I69" s="31" t="s">
        <v>103</v>
      </c>
      <c r="J69" s="31">
        <v>41</v>
      </c>
      <c r="K69" s="32" t="s">
        <v>122</v>
      </c>
      <c r="L69" s="36">
        <v>155.73170731707316</v>
      </c>
      <c r="M69" s="31">
        <v>80</v>
      </c>
      <c r="N69" s="30" t="s">
        <v>18</v>
      </c>
      <c r="O69" s="30" t="s">
        <v>269</v>
      </c>
      <c r="P69" s="34">
        <v>2.1</v>
      </c>
      <c r="Q69" s="40">
        <v>65</v>
      </c>
      <c r="R69" s="43">
        <v>5</v>
      </c>
    </row>
    <row r="70" spans="3:18" outlineLevel="1" x14ac:dyDescent="0.2">
      <c r="C70" s="42" t="s">
        <v>123</v>
      </c>
      <c r="D70" s="29">
        <v>6900</v>
      </c>
      <c r="E70" s="29">
        <v>6200</v>
      </c>
      <c r="F70" s="29">
        <v>5500</v>
      </c>
      <c r="G70" s="150"/>
      <c r="H70" s="30" t="s">
        <v>15</v>
      </c>
      <c r="I70" s="31" t="s">
        <v>103</v>
      </c>
      <c r="J70" s="31">
        <v>50</v>
      </c>
      <c r="K70" s="32" t="s">
        <v>124</v>
      </c>
      <c r="L70" s="36">
        <v>132.47058823529412</v>
      </c>
      <c r="M70" s="31">
        <v>80</v>
      </c>
      <c r="N70" s="30" t="s">
        <v>18</v>
      </c>
      <c r="O70" s="30" t="s">
        <v>269</v>
      </c>
      <c r="P70" s="34">
        <v>2.1</v>
      </c>
      <c r="Q70" s="40">
        <v>65</v>
      </c>
      <c r="R70" s="43">
        <v>5</v>
      </c>
    </row>
    <row r="71" spans="3:18" outlineLevel="1" x14ac:dyDescent="0.2">
      <c r="C71" s="42" t="s">
        <v>125</v>
      </c>
      <c r="D71" s="29">
        <v>6900</v>
      </c>
      <c r="E71" s="29">
        <v>6200</v>
      </c>
      <c r="F71" s="29">
        <v>5500</v>
      </c>
      <c r="G71" s="150"/>
      <c r="H71" s="30" t="s">
        <v>15</v>
      </c>
      <c r="I71" s="31" t="s">
        <v>103</v>
      </c>
      <c r="J71" s="31">
        <v>50</v>
      </c>
      <c r="K71" s="32" t="s">
        <v>126</v>
      </c>
      <c r="L71" s="36">
        <v>139.09803921568627</v>
      </c>
      <c r="M71" s="31">
        <v>80</v>
      </c>
      <c r="N71" s="30" t="s">
        <v>18</v>
      </c>
      <c r="O71" s="30" t="s">
        <v>269</v>
      </c>
      <c r="P71" s="34">
        <v>2.1</v>
      </c>
      <c r="Q71" s="40">
        <v>65</v>
      </c>
      <c r="R71" s="43">
        <v>5</v>
      </c>
    </row>
    <row r="72" spans="3:18" outlineLevel="1" x14ac:dyDescent="0.2">
      <c r="C72" s="42" t="s">
        <v>127</v>
      </c>
      <c r="D72" s="29">
        <v>9000</v>
      </c>
      <c r="E72" s="29">
        <v>8100</v>
      </c>
      <c r="F72" s="29">
        <v>7200</v>
      </c>
      <c r="G72" s="150"/>
      <c r="H72" s="30" t="s">
        <v>15</v>
      </c>
      <c r="I72" s="31" t="s">
        <v>103</v>
      </c>
      <c r="J72" s="31">
        <v>50</v>
      </c>
      <c r="K72" s="32" t="s">
        <v>124</v>
      </c>
      <c r="L72" s="36">
        <v>132.47058823529412</v>
      </c>
      <c r="M72" s="31">
        <v>80</v>
      </c>
      <c r="N72" s="30" t="s">
        <v>18</v>
      </c>
      <c r="O72" s="30" t="s">
        <v>269</v>
      </c>
      <c r="P72" s="34">
        <v>3.2</v>
      </c>
      <c r="Q72" s="40">
        <v>65</v>
      </c>
      <c r="R72" s="43">
        <v>5</v>
      </c>
    </row>
    <row r="73" spans="3:18" outlineLevel="1" x14ac:dyDescent="0.2">
      <c r="C73" s="42" t="s">
        <v>129</v>
      </c>
      <c r="D73" s="29">
        <v>9000</v>
      </c>
      <c r="E73" s="29">
        <v>8100</v>
      </c>
      <c r="F73" s="29">
        <v>7200</v>
      </c>
      <c r="G73" s="150"/>
      <c r="H73" s="30" t="s">
        <v>15</v>
      </c>
      <c r="I73" s="31" t="s">
        <v>103</v>
      </c>
      <c r="J73" s="31">
        <v>50</v>
      </c>
      <c r="K73" s="32" t="s">
        <v>126</v>
      </c>
      <c r="L73" s="36">
        <v>139.09803921568627</v>
      </c>
      <c r="M73" s="31">
        <v>80</v>
      </c>
      <c r="N73" s="30" t="s">
        <v>18</v>
      </c>
      <c r="O73" s="30" t="s">
        <v>269</v>
      </c>
      <c r="P73" s="34">
        <v>3.2</v>
      </c>
      <c r="Q73" s="40">
        <v>65</v>
      </c>
      <c r="R73" s="43">
        <v>5</v>
      </c>
    </row>
    <row r="74" spans="3:18" outlineLevel="1" x14ac:dyDescent="0.2">
      <c r="C74" s="42" t="s">
        <v>130</v>
      </c>
      <c r="D74" s="29">
        <v>9400</v>
      </c>
      <c r="E74" s="29">
        <v>8400</v>
      </c>
      <c r="F74" s="29">
        <v>7500</v>
      </c>
      <c r="G74" s="150"/>
      <c r="H74" s="30" t="s">
        <v>15</v>
      </c>
      <c r="I74" s="31" t="s">
        <v>103</v>
      </c>
      <c r="J74" s="31">
        <v>61</v>
      </c>
      <c r="K74" s="32" t="s">
        <v>131</v>
      </c>
      <c r="L74" s="36">
        <v>147.34426229508196</v>
      </c>
      <c r="M74" s="31">
        <v>80</v>
      </c>
      <c r="N74" s="30" t="s">
        <v>18</v>
      </c>
      <c r="O74" s="30" t="s">
        <v>269</v>
      </c>
      <c r="P74" s="34">
        <v>2.6</v>
      </c>
      <c r="Q74" s="40">
        <v>65</v>
      </c>
      <c r="R74" s="43">
        <v>5</v>
      </c>
    </row>
    <row r="75" spans="3:18" outlineLevel="1" x14ac:dyDescent="0.2">
      <c r="C75" s="42" t="s">
        <v>132</v>
      </c>
      <c r="D75" s="29">
        <v>9400</v>
      </c>
      <c r="E75" s="29">
        <v>8400</v>
      </c>
      <c r="F75" s="29">
        <v>7500</v>
      </c>
      <c r="G75" s="150"/>
      <c r="H75" s="30" t="s">
        <v>15</v>
      </c>
      <c r="I75" s="31" t="s">
        <v>103</v>
      </c>
      <c r="J75" s="31">
        <v>61</v>
      </c>
      <c r="K75" s="32" t="s">
        <v>133</v>
      </c>
      <c r="L75" s="36">
        <v>154.70491803278688</v>
      </c>
      <c r="M75" s="31">
        <v>80</v>
      </c>
      <c r="N75" s="30" t="s">
        <v>18</v>
      </c>
      <c r="O75" s="30" t="s">
        <v>269</v>
      </c>
      <c r="P75" s="34">
        <v>2.6</v>
      </c>
      <c r="Q75" s="40">
        <v>65</v>
      </c>
      <c r="R75" s="43">
        <v>5</v>
      </c>
    </row>
    <row r="76" spans="3:18" outlineLevel="1" x14ac:dyDescent="0.2">
      <c r="C76" s="42" t="s">
        <v>134</v>
      </c>
      <c r="D76" s="29">
        <v>7700</v>
      </c>
      <c r="E76" s="29">
        <v>6900</v>
      </c>
      <c r="F76" s="29">
        <v>6100</v>
      </c>
      <c r="G76" s="150"/>
      <c r="H76" s="30" t="s">
        <v>15</v>
      </c>
      <c r="I76" s="31" t="s">
        <v>103</v>
      </c>
      <c r="J76" s="31">
        <v>65</v>
      </c>
      <c r="K76" s="32" t="s">
        <v>135</v>
      </c>
      <c r="L76" s="36">
        <v>132.27692307692308</v>
      </c>
      <c r="M76" s="31">
        <v>80</v>
      </c>
      <c r="N76" s="30" t="s">
        <v>18</v>
      </c>
      <c r="O76" s="30" t="s">
        <v>269</v>
      </c>
      <c r="P76" s="34">
        <v>2.6</v>
      </c>
      <c r="Q76" s="40">
        <v>65</v>
      </c>
      <c r="R76" s="43">
        <v>5</v>
      </c>
    </row>
    <row r="77" spans="3:18" outlineLevel="1" x14ac:dyDescent="0.2">
      <c r="C77" s="42" t="s">
        <v>136</v>
      </c>
      <c r="D77" s="29">
        <v>7700</v>
      </c>
      <c r="E77" s="29">
        <v>6900</v>
      </c>
      <c r="F77" s="29">
        <v>6100</v>
      </c>
      <c r="G77" s="150"/>
      <c r="H77" s="30" t="s">
        <v>15</v>
      </c>
      <c r="I77" s="31" t="s">
        <v>103</v>
      </c>
      <c r="J77" s="31">
        <v>65</v>
      </c>
      <c r="K77" s="32" t="s">
        <v>137</v>
      </c>
      <c r="L77" s="36">
        <v>138.8923076923077</v>
      </c>
      <c r="M77" s="31">
        <v>80</v>
      </c>
      <c r="N77" s="30" t="s">
        <v>18</v>
      </c>
      <c r="O77" s="30" t="s">
        <v>269</v>
      </c>
      <c r="P77" s="34">
        <v>2.6</v>
      </c>
      <c r="Q77" s="40">
        <v>65</v>
      </c>
      <c r="R77" s="43">
        <v>5</v>
      </c>
    </row>
    <row r="78" spans="3:18" outlineLevel="1" x14ac:dyDescent="0.2">
      <c r="C78" s="42" t="s">
        <v>138</v>
      </c>
      <c r="D78" s="29">
        <v>14000</v>
      </c>
      <c r="E78" s="29">
        <v>12600</v>
      </c>
      <c r="F78" s="29">
        <v>11200</v>
      </c>
      <c r="G78" s="150"/>
      <c r="H78" s="30" t="s">
        <v>139</v>
      </c>
      <c r="I78" s="31" t="s">
        <v>140</v>
      </c>
      <c r="J78" s="31">
        <v>70</v>
      </c>
      <c r="K78" s="32" t="s">
        <v>141</v>
      </c>
      <c r="L78" s="36">
        <v>146.72857142857143</v>
      </c>
      <c r="M78" s="31">
        <v>80</v>
      </c>
      <c r="N78" s="30" t="s">
        <v>18</v>
      </c>
      <c r="O78" s="30" t="s">
        <v>269</v>
      </c>
      <c r="P78" s="34">
        <v>2.6</v>
      </c>
      <c r="Q78" s="40">
        <v>65</v>
      </c>
      <c r="R78" s="43">
        <v>5</v>
      </c>
    </row>
    <row r="79" spans="3:18" outlineLevel="1" x14ac:dyDescent="0.2">
      <c r="C79" s="42" t="s">
        <v>142</v>
      </c>
      <c r="D79" s="29">
        <v>14000</v>
      </c>
      <c r="E79" s="29">
        <v>12600</v>
      </c>
      <c r="F79" s="29">
        <v>11200</v>
      </c>
      <c r="G79" s="150"/>
      <c r="H79" s="30" t="s">
        <v>139</v>
      </c>
      <c r="I79" s="31" t="s">
        <v>140</v>
      </c>
      <c r="J79" s="31">
        <v>70</v>
      </c>
      <c r="K79" s="32" t="s">
        <v>143</v>
      </c>
      <c r="L79" s="36">
        <v>154.07142857142858</v>
      </c>
      <c r="M79" s="31">
        <v>80</v>
      </c>
      <c r="N79" s="30" t="s">
        <v>18</v>
      </c>
      <c r="O79" s="30" t="s">
        <v>269</v>
      </c>
      <c r="P79" s="34">
        <v>2.6</v>
      </c>
      <c r="Q79" s="40">
        <v>65</v>
      </c>
      <c r="R79" s="43">
        <v>5</v>
      </c>
    </row>
    <row r="80" spans="3:18" outlineLevel="1" x14ac:dyDescent="0.2">
      <c r="C80" s="42" t="s">
        <v>144</v>
      </c>
      <c r="D80" s="29">
        <v>12200</v>
      </c>
      <c r="E80" s="29">
        <v>11000</v>
      </c>
      <c r="F80" s="29">
        <v>9800</v>
      </c>
      <c r="G80" s="150"/>
      <c r="H80" s="30" t="s">
        <v>139</v>
      </c>
      <c r="I80" s="31" t="s">
        <v>140</v>
      </c>
      <c r="J80" s="31">
        <v>74</v>
      </c>
      <c r="K80" s="32" t="s">
        <v>145</v>
      </c>
      <c r="L80" s="36">
        <v>132.78378378378378</v>
      </c>
      <c r="M80" s="31">
        <v>80</v>
      </c>
      <c r="N80" s="30" t="s">
        <v>18</v>
      </c>
      <c r="O80" s="30" t="s">
        <v>269</v>
      </c>
      <c r="P80" s="34">
        <v>2.6</v>
      </c>
      <c r="Q80" s="40">
        <v>65</v>
      </c>
      <c r="R80" s="43">
        <v>5</v>
      </c>
    </row>
    <row r="81" spans="1:34" outlineLevel="1" x14ac:dyDescent="0.2">
      <c r="C81" s="42" t="s">
        <v>146</v>
      </c>
      <c r="D81" s="29">
        <v>12200</v>
      </c>
      <c r="E81" s="29">
        <v>11000</v>
      </c>
      <c r="F81" s="29">
        <v>9800</v>
      </c>
      <c r="G81" s="150"/>
      <c r="H81" s="30" t="s">
        <v>139</v>
      </c>
      <c r="I81" s="31" t="s">
        <v>140</v>
      </c>
      <c r="J81" s="31">
        <v>74</v>
      </c>
      <c r="K81" s="32" t="s">
        <v>147</v>
      </c>
      <c r="L81" s="36">
        <v>139.41891891891891</v>
      </c>
      <c r="M81" s="31">
        <v>80</v>
      </c>
      <c r="N81" s="30" t="s">
        <v>18</v>
      </c>
      <c r="O81" s="30" t="s">
        <v>269</v>
      </c>
      <c r="P81" s="34">
        <v>2.6</v>
      </c>
      <c r="Q81" s="40">
        <v>65</v>
      </c>
      <c r="R81" s="43">
        <v>5</v>
      </c>
    </row>
    <row r="82" spans="1:34" outlineLevel="1" x14ac:dyDescent="0.2">
      <c r="C82" s="42" t="s">
        <v>148</v>
      </c>
      <c r="D82" s="29">
        <v>13200</v>
      </c>
      <c r="E82" s="29">
        <v>11850</v>
      </c>
      <c r="F82" s="29">
        <v>10500</v>
      </c>
      <c r="G82" s="150"/>
      <c r="H82" s="30" t="s">
        <v>139</v>
      </c>
      <c r="I82" s="31" t="s">
        <v>140</v>
      </c>
      <c r="J82" s="31">
        <v>101</v>
      </c>
      <c r="K82" s="32" t="s">
        <v>149</v>
      </c>
      <c r="L82" s="36">
        <v>133.79207920792078</v>
      </c>
      <c r="M82" s="31">
        <v>80</v>
      </c>
      <c r="N82" s="30" t="s">
        <v>18</v>
      </c>
      <c r="O82" s="30" t="s">
        <v>128</v>
      </c>
      <c r="P82" s="34">
        <v>3.2</v>
      </c>
      <c r="Q82" s="40">
        <v>65</v>
      </c>
      <c r="R82" s="43">
        <v>5</v>
      </c>
    </row>
    <row r="83" spans="1:34" outlineLevel="1" x14ac:dyDescent="0.2">
      <c r="C83" s="42" t="s">
        <v>150</v>
      </c>
      <c r="D83" s="29">
        <v>13200</v>
      </c>
      <c r="E83" s="29">
        <v>11850</v>
      </c>
      <c r="F83" s="29">
        <v>10500</v>
      </c>
      <c r="G83" s="150"/>
      <c r="H83" s="30" t="s">
        <v>139</v>
      </c>
      <c r="I83" s="31" t="s">
        <v>140</v>
      </c>
      <c r="J83" s="31">
        <v>101</v>
      </c>
      <c r="K83" s="32" t="s">
        <v>151</v>
      </c>
      <c r="L83" s="36">
        <v>140.48514851485149</v>
      </c>
      <c r="M83" s="31">
        <v>80</v>
      </c>
      <c r="N83" s="30" t="s">
        <v>18</v>
      </c>
      <c r="O83" s="30" t="s">
        <v>128</v>
      </c>
      <c r="P83" s="34">
        <v>3.2</v>
      </c>
      <c r="Q83" s="40">
        <v>65</v>
      </c>
      <c r="R83" s="43">
        <v>5</v>
      </c>
    </row>
    <row r="84" spans="1:34" outlineLevel="1" x14ac:dyDescent="0.2">
      <c r="C84" s="42" t="s">
        <v>152</v>
      </c>
      <c r="D84" s="29">
        <v>16400</v>
      </c>
      <c r="E84" s="29">
        <v>14800</v>
      </c>
      <c r="F84" s="29">
        <v>13100</v>
      </c>
      <c r="G84" s="150"/>
      <c r="H84" s="30" t="s">
        <v>139</v>
      </c>
      <c r="I84" s="31" t="s">
        <v>140</v>
      </c>
      <c r="J84" s="31">
        <v>107</v>
      </c>
      <c r="K84" s="32" t="s">
        <v>153</v>
      </c>
      <c r="L84" s="36">
        <v>136.90654205607476</v>
      </c>
      <c r="M84" s="31">
        <v>80</v>
      </c>
      <c r="N84" s="30" t="s">
        <v>18</v>
      </c>
      <c r="O84" s="30" t="s">
        <v>154</v>
      </c>
      <c r="P84" s="34">
        <v>3.7</v>
      </c>
      <c r="Q84" s="40">
        <v>65</v>
      </c>
      <c r="R84" s="43">
        <v>5</v>
      </c>
    </row>
    <row r="85" spans="1:34" outlineLevel="1" x14ac:dyDescent="0.2">
      <c r="C85" s="42" t="s">
        <v>155</v>
      </c>
      <c r="D85" s="29">
        <v>16400</v>
      </c>
      <c r="E85" s="29">
        <v>14800</v>
      </c>
      <c r="F85" s="29">
        <v>13100</v>
      </c>
      <c r="G85" s="150"/>
      <c r="H85" s="30" t="s">
        <v>139</v>
      </c>
      <c r="I85" s="31" t="s">
        <v>140</v>
      </c>
      <c r="J85" s="31">
        <v>107</v>
      </c>
      <c r="K85" s="32" t="s">
        <v>156</v>
      </c>
      <c r="L85" s="36">
        <v>143.74766355140187</v>
      </c>
      <c r="M85" s="31">
        <v>80</v>
      </c>
      <c r="N85" s="30" t="s">
        <v>18</v>
      </c>
      <c r="O85" s="30" t="s">
        <v>154</v>
      </c>
      <c r="P85" s="34">
        <v>3.7</v>
      </c>
      <c r="Q85" s="40">
        <v>65</v>
      </c>
      <c r="R85" s="43">
        <v>5</v>
      </c>
    </row>
    <row r="86" spans="1:34" outlineLevel="1" x14ac:dyDescent="0.2">
      <c r="C86" s="42" t="s">
        <v>157</v>
      </c>
      <c r="D86" s="29">
        <v>22000</v>
      </c>
      <c r="E86" s="29">
        <v>19800</v>
      </c>
      <c r="F86" s="29">
        <v>17600</v>
      </c>
      <c r="G86" s="150"/>
      <c r="H86" s="30" t="s">
        <v>139</v>
      </c>
      <c r="I86" s="31" t="s">
        <v>140</v>
      </c>
      <c r="J86" s="31">
        <v>147</v>
      </c>
      <c r="K86" s="32" t="s">
        <v>158</v>
      </c>
      <c r="L86" s="36">
        <v>133.69387755102042</v>
      </c>
      <c r="M86" s="31">
        <v>80</v>
      </c>
      <c r="N86" s="30" t="s">
        <v>18</v>
      </c>
      <c r="O86" s="30" t="s">
        <v>159</v>
      </c>
      <c r="P86" s="34">
        <v>5.2</v>
      </c>
      <c r="Q86" s="40">
        <v>65</v>
      </c>
      <c r="R86" s="43">
        <v>5</v>
      </c>
    </row>
    <row r="87" spans="1:34" outlineLevel="1" x14ac:dyDescent="0.2">
      <c r="C87" s="42" t="s">
        <v>160</v>
      </c>
      <c r="D87" s="29">
        <v>22000</v>
      </c>
      <c r="E87" s="29">
        <v>19800</v>
      </c>
      <c r="F87" s="29">
        <v>17600</v>
      </c>
      <c r="G87" s="150"/>
      <c r="H87" s="30" t="s">
        <v>139</v>
      </c>
      <c r="I87" s="31" t="s">
        <v>140</v>
      </c>
      <c r="J87" s="31">
        <v>147</v>
      </c>
      <c r="K87" s="32" t="s">
        <v>161</v>
      </c>
      <c r="L87" s="36">
        <v>140.38095238095238</v>
      </c>
      <c r="M87" s="31">
        <v>80</v>
      </c>
      <c r="N87" s="30" t="s">
        <v>18</v>
      </c>
      <c r="O87" s="30" t="s">
        <v>159</v>
      </c>
      <c r="P87" s="34">
        <v>5.2</v>
      </c>
      <c r="Q87" s="40">
        <v>65</v>
      </c>
      <c r="R87" s="43">
        <v>5</v>
      </c>
    </row>
    <row r="88" spans="1:34" outlineLevel="1" x14ac:dyDescent="0.2">
      <c r="C88" s="42" t="s">
        <v>162</v>
      </c>
      <c r="D88" s="29">
        <v>27350</v>
      </c>
      <c r="E88" s="29">
        <v>24600</v>
      </c>
      <c r="F88" s="29">
        <v>21900</v>
      </c>
      <c r="G88" s="150"/>
      <c r="H88" s="30" t="s">
        <v>139</v>
      </c>
      <c r="I88" s="31" t="s">
        <v>140</v>
      </c>
      <c r="J88" s="31">
        <v>202</v>
      </c>
      <c r="K88" s="32" t="s">
        <v>163</v>
      </c>
      <c r="L88" s="36">
        <v>133.79207920792078</v>
      </c>
      <c r="M88" s="31">
        <v>80</v>
      </c>
      <c r="N88" s="30" t="s">
        <v>18</v>
      </c>
      <c r="O88" s="30" t="s">
        <v>164</v>
      </c>
      <c r="P88" s="34">
        <v>6.4</v>
      </c>
      <c r="Q88" s="40">
        <v>65</v>
      </c>
      <c r="R88" s="43">
        <v>5</v>
      </c>
    </row>
    <row r="89" spans="1:34" outlineLevel="1" x14ac:dyDescent="0.2">
      <c r="C89" s="117" t="s">
        <v>165</v>
      </c>
      <c r="D89" s="97">
        <v>27350</v>
      </c>
      <c r="E89" s="97">
        <v>24600</v>
      </c>
      <c r="F89" s="97">
        <v>21900</v>
      </c>
      <c r="G89" s="151"/>
      <c r="H89" s="85" t="s">
        <v>139</v>
      </c>
      <c r="I89" s="98" t="s">
        <v>140</v>
      </c>
      <c r="J89" s="98">
        <v>202</v>
      </c>
      <c r="K89" s="99" t="s">
        <v>166</v>
      </c>
      <c r="L89" s="84">
        <v>140.48019801980197</v>
      </c>
      <c r="M89" s="98">
        <v>80</v>
      </c>
      <c r="N89" s="85" t="s">
        <v>18</v>
      </c>
      <c r="O89" s="85" t="s">
        <v>164</v>
      </c>
      <c r="P89" s="100">
        <v>6.4</v>
      </c>
      <c r="Q89" s="118">
        <v>65</v>
      </c>
      <c r="R89" s="119">
        <v>5</v>
      </c>
    </row>
    <row r="90" spans="1:34" s="6" customFormat="1" x14ac:dyDescent="0.2">
      <c r="A90" s="24"/>
      <c r="B90" s="24"/>
      <c r="C90" s="144" t="s">
        <v>167</v>
      </c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6"/>
      <c r="S90" s="21"/>
      <c r="T90" s="22"/>
      <c r="AC90" s="18"/>
      <c r="AD90" s="19"/>
      <c r="AE90" s="18"/>
      <c r="AF90" s="18"/>
      <c r="AG90" s="18"/>
      <c r="AH90" s="18"/>
    </row>
    <row r="91" spans="1:34" outlineLevel="1" x14ac:dyDescent="0.2">
      <c r="C91" s="102" t="s">
        <v>168</v>
      </c>
      <c r="D91" s="120">
        <v>6000</v>
      </c>
      <c r="E91" s="120">
        <v>5400</v>
      </c>
      <c r="F91" s="120">
        <v>4800</v>
      </c>
      <c r="G91" s="141"/>
      <c r="H91" s="93" t="s">
        <v>169</v>
      </c>
      <c r="I91" s="113" t="s">
        <v>37</v>
      </c>
      <c r="J91" s="113">
        <v>3</v>
      </c>
      <c r="K91" s="114" t="s">
        <v>170</v>
      </c>
      <c r="L91" s="107">
        <v>50</v>
      </c>
      <c r="M91" s="113">
        <v>70</v>
      </c>
      <c r="N91" s="93">
        <v>6000</v>
      </c>
      <c r="O91" s="93" t="s">
        <v>171</v>
      </c>
      <c r="P91" s="115">
        <v>1.5</v>
      </c>
      <c r="Q91" s="113">
        <v>65</v>
      </c>
      <c r="R91" s="116">
        <v>5</v>
      </c>
    </row>
    <row r="92" spans="1:34" outlineLevel="1" x14ac:dyDescent="0.2">
      <c r="C92" s="28" t="s">
        <v>172</v>
      </c>
      <c r="D92" s="44">
        <v>6000</v>
      </c>
      <c r="E92" s="44">
        <v>5400</v>
      </c>
      <c r="F92" s="44">
        <v>4800</v>
      </c>
      <c r="G92" s="142"/>
      <c r="H92" s="30" t="s">
        <v>169</v>
      </c>
      <c r="I92" s="31" t="s">
        <v>37</v>
      </c>
      <c r="J92" s="31">
        <v>6</v>
      </c>
      <c r="K92" s="32" t="s">
        <v>173</v>
      </c>
      <c r="L92" s="36">
        <v>50</v>
      </c>
      <c r="M92" s="31">
        <v>70</v>
      </c>
      <c r="N92" s="30">
        <v>6000</v>
      </c>
      <c r="O92" s="30" t="s">
        <v>171</v>
      </c>
      <c r="P92" s="34">
        <v>1.5</v>
      </c>
      <c r="Q92" s="31">
        <v>65</v>
      </c>
      <c r="R92" s="35">
        <v>5</v>
      </c>
    </row>
    <row r="93" spans="1:34" outlineLevel="1" x14ac:dyDescent="0.2">
      <c r="C93" s="28" t="s">
        <v>174</v>
      </c>
      <c r="D93" s="44">
        <v>5900</v>
      </c>
      <c r="E93" s="44">
        <v>5300</v>
      </c>
      <c r="F93" s="44">
        <v>4700</v>
      </c>
      <c r="G93" s="142"/>
      <c r="H93" s="30" t="s">
        <v>169</v>
      </c>
      <c r="I93" s="31" t="s">
        <v>37</v>
      </c>
      <c r="J93" s="31">
        <v>2.1</v>
      </c>
      <c r="K93" s="32">
        <v>100</v>
      </c>
      <c r="L93" s="36">
        <v>47.61904761904762</v>
      </c>
      <c r="M93" s="37">
        <v>80</v>
      </c>
      <c r="N93" s="45">
        <v>4000</v>
      </c>
      <c r="O93" s="30" t="s">
        <v>175</v>
      </c>
      <c r="P93" s="34">
        <v>1.3</v>
      </c>
      <c r="Q93" s="31">
        <v>40</v>
      </c>
      <c r="R93" s="35">
        <v>5</v>
      </c>
    </row>
    <row r="94" spans="1:34" outlineLevel="1" x14ac:dyDescent="0.2">
      <c r="C94" s="28" t="s">
        <v>176</v>
      </c>
      <c r="D94" s="44">
        <v>6500</v>
      </c>
      <c r="E94" s="44">
        <v>5900</v>
      </c>
      <c r="F94" s="44">
        <v>5200</v>
      </c>
      <c r="G94" s="142"/>
      <c r="H94" s="30" t="s">
        <v>169</v>
      </c>
      <c r="I94" s="31" t="s">
        <v>37</v>
      </c>
      <c r="J94" s="31">
        <v>2.1</v>
      </c>
      <c r="K94" s="32">
        <v>100</v>
      </c>
      <c r="L94" s="36">
        <v>47.61904761904762</v>
      </c>
      <c r="M94" s="37">
        <v>80</v>
      </c>
      <c r="N94" s="45">
        <v>4000</v>
      </c>
      <c r="O94" s="30" t="s">
        <v>175</v>
      </c>
      <c r="P94" s="34">
        <v>1.3</v>
      </c>
      <c r="Q94" s="31">
        <v>40</v>
      </c>
      <c r="R94" s="35">
        <v>5</v>
      </c>
    </row>
    <row r="95" spans="1:34" outlineLevel="1" x14ac:dyDescent="0.2">
      <c r="C95" s="28" t="s">
        <v>177</v>
      </c>
      <c r="D95" s="44">
        <v>6450</v>
      </c>
      <c r="E95" s="44">
        <v>5800</v>
      </c>
      <c r="F95" s="44">
        <v>5200</v>
      </c>
      <c r="G95" s="142"/>
      <c r="H95" s="30" t="s">
        <v>169</v>
      </c>
      <c r="I95" s="31" t="s">
        <v>37</v>
      </c>
      <c r="J95" s="31">
        <v>6</v>
      </c>
      <c r="K95" s="32">
        <v>400</v>
      </c>
      <c r="L95" s="36">
        <v>66.666666666666671</v>
      </c>
      <c r="M95" s="37">
        <v>80</v>
      </c>
      <c r="N95" s="45">
        <v>4000</v>
      </c>
      <c r="O95" s="30" t="s">
        <v>175</v>
      </c>
      <c r="P95" s="34">
        <v>1.3</v>
      </c>
      <c r="Q95" s="31">
        <v>40</v>
      </c>
      <c r="R95" s="35">
        <v>5</v>
      </c>
    </row>
    <row r="96" spans="1:34" outlineLevel="1" x14ac:dyDescent="0.2">
      <c r="C96" s="79" t="s">
        <v>178</v>
      </c>
      <c r="D96" s="111">
        <v>7100</v>
      </c>
      <c r="E96" s="111">
        <v>6400</v>
      </c>
      <c r="F96" s="111">
        <v>5700</v>
      </c>
      <c r="G96" s="143"/>
      <c r="H96" s="85" t="s">
        <v>169</v>
      </c>
      <c r="I96" s="98" t="s">
        <v>37</v>
      </c>
      <c r="J96" s="98">
        <v>6</v>
      </c>
      <c r="K96" s="99">
        <v>400</v>
      </c>
      <c r="L96" s="84">
        <v>66.666666666666671</v>
      </c>
      <c r="M96" s="82">
        <v>80</v>
      </c>
      <c r="N96" s="86">
        <v>4000</v>
      </c>
      <c r="O96" s="85" t="s">
        <v>175</v>
      </c>
      <c r="P96" s="100">
        <v>1.3</v>
      </c>
      <c r="Q96" s="98">
        <v>40</v>
      </c>
      <c r="R96" s="101">
        <v>5</v>
      </c>
    </row>
    <row r="97" spans="1:34" x14ac:dyDescent="0.2">
      <c r="C97" s="144" t="s">
        <v>179</v>
      </c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6"/>
    </row>
    <row r="98" spans="1:34" outlineLevel="1" x14ac:dyDescent="0.2">
      <c r="C98" s="102" t="s">
        <v>191</v>
      </c>
      <c r="D98" s="112">
        <v>3400</v>
      </c>
      <c r="E98" s="112">
        <v>3000</v>
      </c>
      <c r="F98" s="112">
        <v>2700</v>
      </c>
      <c r="G98" s="141"/>
      <c r="H98" s="93" t="s">
        <v>169</v>
      </c>
      <c r="I98" s="113" t="s">
        <v>37</v>
      </c>
      <c r="J98" s="113">
        <v>10</v>
      </c>
      <c r="K98" s="114" t="s">
        <v>180</v>
      </c>
      <c r="L98" s="107">
        <v>102</v>
      </c>
      <c r="M98" s="113">
        <v>80</v>
      </c>
      <c r="N98" s="93">
        <v>5000</v>
      </c>
      <c r="O98" s="93" t="s">
        <v>181</v>
      </c>
      <c r="P98" s="115">
        <v>0.6</v>
      </c>
      <c r="Q98" s="113">
        <v>65</v>
      </c>
      <c r="R98" s="116">
        <v>5</v>
      </c>
    </row>
    <row r="99" spans="1:34" outlineLevel="1" x14ac:dyDescent="0.2">
      <c r="C99" s="28" t="s">
        <v>189</v>
      </c>
      <c r="D99" s="29">
        <v>3800</v>
      </c>
      <c r="E99" s="29">
        <v>3400</v>
      </c>
      <c r="F99" s="29">
        <v>3050</v>
      </c>
      <c r="G99" s="142"/>
      <c r="H99" s="30" t="s">
        <v>169</v>
      </c>
      <c r="I99" s="31" t="s">
        <v>37</v>
      </c>
      <c r="J99" s="31">
        <v>18</v>
      </c>
      <c r="K99" s="32" t="s">
        <v>182</v>
      </c>
      <c r="L99" s="36">
        <v>100</v>
      </c>
      <c r="M99" s="31">
        <v>80</v>
      </c>
      <c r="N99" s="30">
        <v>5000</v>
      </c>
      <c r="O99" s="30" t="s">
        <v>183</v>
      </c>
      <c r="P99" s="34">
        <v>0.6</v>
      </c>
      <c r="Q99" s="31">
        <v>65</v>
      </c>
      <c r="R99" s="35">
        <v>5</v>
      </c>
    </row>
    <row r="100" spans="1:34" outlineLevel="1" x14ac:dyDescent="0.2">
      <c r="C100" s="79" t="s">
        <v>190</v>
      </c>
      <c r="D100" s="97">
        <v>6100</v>
      </c>
      <c r="E100" s="97">
        <v>5500</v>
      </c>
      <c r="F100" s="97">
        <v>4900</v>
      </c>
      <c r="G100" s="143"/>
      <c r="H100" s="85" t="s">
        <v>169</v>
      </c>
      <c r="I100" s="98" t="s">
        <v>37</v>
      </c>
      <c r="J100" s="98">
        <v>25</v>
      </c>
      <c r="K100" s="99" t="s">
        <v>184</v>
      </c>
      <c r="L100" s="84">
        <v>102</v>
      </c>
      <c r="M100" s="98">
        <v>80</v>
      </c>
      <c r="N100" s="85">
        <v>5000</v>
      </c>
      <c r="O100" s="85" t="s">
        <v>185</v>
      </c>
      <c r="P100" s="100">
        <v>1</v>
      </c>
      <c r="Q100" s="98">
        <v>65</v>
      </c>
      <c r="R100" s="101">
        <v>5</v>
      </c>
    </row>
    <row r="101" spans="1:34" x14ac:dyDescent="0.2">
      <c r="C101" s="144" t="s">
        <v>186</v>
      </c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6"/>
    </row>
    <row r="102" spans="1:34" outlineLevel="1" x14ac:dyDescent="0.2">
      <c r="C102" s="102" t="s">
        <v>192</v>
      </c>
      <c r="D102" s="103">
        <v>8700</v>
      </c>
      <c r="E102" s="103">
        <v>7800</v>
      </c>
      <c r="F102" s="103">
        <v>6950</v>
      </c>
      <c r="G102" s="152"/>
      <c r="H102" s="104" t="s">
        <v>15</v>
      </c>
      <c r="I102" s="105" t="s">
        <v>188</v>
      </c>
      <c r="J102" s="105">
        <v>12</v>
      </c>
      <c r="K102" s="106" t="s">
        <v>215</v>
      </c>
      <c r="L102" s="107">
        <v>136.5</v>
      </c>
      <c r="M102" s="105">
        <v>80</v>
      </c>
      <c r="N102" s="93" t="s">
        <v>18</v>
      </c>
      <c r="O102" s="108" t="s">
        <v>237</v>
      </c>
      <c r="P102" s="109">
        <v>2.5</v>
      </c>
      <c r="Q102" s="105">
        <v>43</v>
      </c>
      <c r="R102" s="110">
        <v>5</v>
      </c>
    </row>
    <row r="103" spans="1:34" outlineLevel="1" x14ac:dyDescent="0.2">
      <c r="C103" s="28" t="s">
        <v>193</v>
      </c>
      <c r="D103" s="46">
        <v>8100</v>
      </c>
      <c r="E103" s="46">
        <v>7300</v>
      </c>
      <c r="F103" s="46">
        <v>6500</v>
      </c>
      <c r="G103" s="153"/>
      <c r="H103" s="47" t="s">
        <v>15</v>
      </c>
      <c r="I103" s="37" t="s">
        <v>188</v>
      </c>
      <c r="J103" s="37">
        <v>12</v>
      </c>
      <c r="K103" s="48" t="s">
        <v>216</v>
      </c>
      <c r="L103" s="36">
        <v>116.66666666666667</v>
      </c>
      <c r="M103" s="37">
        <v>80</v>
      </c>
      <c r="N103" s="30" t="s">
        <v>18</v>
      </c>
      <c r="O103" s="45" t="s">
        <v>237</v>
      </c>
      <c r="P103" s="39">
        <v>2.5</v>
      </c>
      <c r="Q103" s="37">
        <v>43</v>
      </c>
      <c r="R103" s="38">
        <v>5</v>
      </c>
    </row>
    <row r="104" spans="1:34" outlineLevel="1" x14ac:dyDescent="0.2">
      <c r="C104" s="28" t="s">
        <v>194</v>
      </c>
      <c r="D104" s="46">
        <v>5350</v>
      </c>
      <c r="E104" s="46">
        <v>4800</v>
      </c>
      <c r="F104" s="46">
        <v>4300</v>
      </c>
      <c r="G104" s="153"/>
      <c r="H104" s="47" t="s">
        <v>15</v>
      </c>
      <c r="I104" s="37" t="s">
        <v>188</v>
      </c>
      <c r="J104" s="37">
        <v>17</v>
      </c>
      <c r="K104" s="48" t="s">
        <v>217</v>
      </c>
      <c r="L104" s="36">
        <v>101.05882352941177</v>
      </c>
      <c r="M104" s="37">
        <v>80</v>
      </c>
      <c r="N104" s="30" t="s">
        <v>18</v>
      </c>
      <c r="O104" s="45" t="s">
        <v>238</v>
      </c>
      <c r="P104" s="39">
        <v>1.6</v>
      </c>
      <c r="Q104" s="37">
        <v>43</v>
      </c>
      <c r="R104" s="38">
        <v>5</v>
      </c>
    </row>
    <row r="105" spans="1:34" outlineLevel="1" x14ac:dyDescent="0.2">
      <c r="C105" s="28" t="s">
        <v>187</v>
      </c>
      <c r="D105" s="46">
        <v>5050</v>
      </c>
      <c r="E105" s="46">
        <v>4550</v>
      </c>
      <c r="F105" s="46">
        <v>4000</v>
      </c>
      <c r="G105" s="153"/>
      <c r="H105" s="47" t="s">
        <v>15</v>
      </c>
      <c r="I105" s="37" t="s">
        <v>188</v>
      </c>
      <c r="J105" s="37">
        <v>17</v>
      </c>
      <c r="K105" s="48" t="s">
        <v>218</v>
      </c>
      <c r="L105" s="36">
        <v>86.17647058823529</v>
      </c>
      <c r="M105" s="37">
        <v>80</v>
      </c>
      <c r="N105" s="30" t="s">
        <v>18</v>
      </c>
      <c r="O105" s="45" t="s">
        <v>238</v>
      </c>
      <c r="P105" s="39">
        <v>1.6</v>
      </c>
      <c r="Q105" s="37">
        <v>43</v>
      </c>
      <c r="R105" s="38">
        <v>5</v>
      </c>
    </row>
    <row r="106" spans="1:34" s="6" customFormat="1" outlineLevel="1" x14ac:dyDescent="0.2">
      <c r="A106" s="24"/>
      <c r="B106" s="24"/>
      <c r="C106" s="49" t="s">
        <v>195</v>
      </c>
      <c r="D106" s="46">
        <v>8900</v>
      </c>
      <c r="E106" s="46">
        <v>8000</v>
      </c>
      <c r="F106" s="46">
        <v>7100</v>
      </c>
      <c r="G106" s="153"/>
      <c r="H106" s="41" t="s">
        <v>15</v>
      </c>
      <c r="I106" s="50" t="s">
        <v>188</v>
      </c>
      <c r="J106" s="50">
        <v>23</v>
      </c>
      <c r="K106" s="51" t="s">
        <v>219</v>
      </c>
      <c r="L106" s="33">
        <v>143</v>
      </c>
      <c r="M106" s="50">
        <v>80</v>
      </c>
      <c r="N106" s="41" t="s">
        <v>18</v>
      </c>
      <c r="O106" s="52" t="s">
        <v>237</v>
      </c>
      <c r="P106" s="53">
        <v>2.5</v>
      </c>
      <c r="Q106" s="50">
        <v>43</v>
      </c>
      <c r="R106" s="54">
        <v>5</v>
      </c>
      <c r="S106" s="21"/>
      <c r="T106" s="22"/>
      <c r="AC106" s="18"/>
      <c r="AD106" s="19"/>
      <c r="AE106" s="18"/>
      <c r="AF106" s="18"/>
      <c r="AG106" s="18"/>
      <c r="AH106" s="18"/>
    </row>
    <row r="107" spans="1:34" outlineLevel="1" x14ac:dyDescent="0.2">
      <c r="C107" s="28" t="s">
        <v>196</v>
      </c>
      <c r="D107" s="46">
        <v>8300</v>
      </c>
      <c r="E107" s="46">
        <v>7500</v>
      </c>
      <c r="F107" s="46">
        <v>6600</v>
      </c>
      <c r="G107" s="153"/>
      <c r="H107" s="47" t="s">
        <v>15</v>
      </c>
      <c r="I107" s="37" t="s">
        <v>188</v>
      </c>
      <c r="J107" s="37">
        <v>23</v>
      </c>
      <c r="K107" s="48" t="s">
        <v>220</v>
      </c>
      <c r="L107" s="36">
        <v>112.60869565217391</v>
      </c>
      <c r="M107" s="37">
        <v>80</v>
      </c>
      <c r="N107" s="30" t="s">
        <v>18</v>
      </c>
      <c r="O107" s="45" t="s">
        <v>237</v>
      </c>
      <c r="P107" s="39">
        <v>2.5</v>
      </c>
      <c r="Q107" s="37">
        <v>43</v>
      </c>
      <c r="R107" s="38">
        <v>5</v>
      </c>
    </row>
    <row r="108" spans="1:34" outlineLevel="1" x14ac:dyDescent="0.2">
      <c r="C108" s="28" t="s">
        <v>197</v>
      </c>
      <c r="D108" s="46">
        <v>8900</v>
      </c>
      <c r="E108" s="46">
        <v>8000</v>
      </c>
      <c r="F108" s="46">
        <v>7100</v>
      </c>
      <c r="G108" s="153"/>
      <c r="H108" s="47" t="s">
        <v>15</v>
      </c>
      <c r="I108" s="37" t="s">
        <v>188</v>
      </c>
      <c r="J108" s="37">
        <v>23</v>
      </c>
      <c r="K108" s="48" t="s">
        <v>221</v>
      </c>
      <c r="L108" s="36">
        <v>136.08695652173913</v>
      </c>
      <c r="M108" s="37">
        <v>80</v>
      </c>
      <c r="N108" s="30" t="s">
        <v>18</v>
      </c>
      <c r="O108" s="45" t="s">
        <v>239</v>
      </c>
      <c r="P108" s="39">
        <v>2.7</v>
      </c>
      <c r="Q108" s="37">
        <v>43</v>
      </c>
      <c r="R108" s="38">
        <v>5</v>
      </c>
    </row>
    <row r="109" spans="1:34" outlineLevel="1" x14ac:dyDescent="0.2">
      <c r="C109" s="28" t="s">
        <v>198</v>
      </c>
      <c r="D109" s="46">
        <v>8150</v>
      </c>
      <c r="E109" s="46">
        <v>7300</v>
      </c>
      <c r="F109" s="46">
        <v>6500</v>
      </c>
      <c r="G109" s="153"/>
      <c r="H109" s="47" t="s">
        <v>15</v>
      </c>
      <c r="I109" s="37" t="s">
        <v>188</v>
      </c>
      <c r="J109" s="37">
        <v>23</v>
      </c>
      <c r="K109" s="48" t="s">
        <v>222</v>
      </c>
      <c r="L109" s="36">
        <v>111.8695652173913</v>
      </c>
      <c r="M109" s="37">
        <v>80</v>
      </c>
      <c r="N109" s="30" t="s">
        <v>18</v>
      </c>
      <c r="O109" s="45" t="s">
        <v>239</v>
      </c>
      <c r="P109" s="39">
        <v>2.7</v>
      </c>
      <c r="Q109" s="37">
        <v>43</v>
      </c>
      <c r="R109" s="38">
        <v>5</v>
      </c>
    </row>
    <row r="110" spans="1:34" outlineLevel="1" x14ac:dyDescent="0.2">
      <c r="C110" s="28" t="s">
        <v>199</v>
      </c>
      <c r="D110" s="46">
        <v>7300</v>
      </c>
      <c r="E110" s="46">
        <v>6550</v>
      </c>
      <c r="F110" s="46">
        <v>5800</v>
      </c>
      <c r="G110" s="153"/>
      <c r="H110" s="47" t="s">
        <v>15</v>
      </c>
      <c r="I110" s="37" t="s">
        <v>188</v>
      </c>
      <c r="J110" s="37">
        <v>24</v>
      </c>
      <c r="K110" s="48" t="s">
        <v>223</v>
      </c>
      <c r="L110" s="36">
        <v>141.04166666666666</v>
      </c>
      <c r="M110" s="37">
        <v>80</v>
      </c>
      <c r="N110" s="30" t="s">
        <v>18</v>
      </c>
      <c r="O110" s="45" t="s">
        <v>240</v>
      </c>
      <c r="P110" s="39">
        <v>2</v>
      </c>
      <c r="Q110" s="37">
        <v>43</v>
      </c>
      <c r="R110" s="38">
        <v>5</v>
      </c>
    </row>
    <row r="111" spans="1:34" outlineLevel="1" x14ac:dyDescent="0.2">
      <c r="C111" s="28" t="s">
        <v>200</v>
      </c>
      <c r="D111" s="46">
        <v>6800</v>
      </c>
      <c r="E111" s="46">
        <v>6150</v>
      </c>
      <c r="F111" s="46">
        <v>5500</v>
      </c>
      <c r="G111" s="153"/>
      <c r="H111" s="47" t="s">
        <v>15</v>
      </c>
      <c r="I111" s="37" t="s">
        <v>188</v>
      </c>
      <c r="J111" s="37">
        <v>24</v>
      </c>
      <c r="K111" s="48" t="s">
        <v>224</v>
      </c>
      <c r="L111" s="36">
        <v>108.95833333333333</v>
      </c>
      <c r="M111" s="37">
        <v>80</v>
      </c>
      <c r="N111" s="30" t="s">
        <v>18</v>
      </c>
      <c r="O111" s="45" t="s">
        <v>240</v>
      </c>
      <c r="P111" s="39">
        <v>2</v>
      </c>
      <c r="Q111" s="37">
        <v>43</v>
      </c>
      <c r="R111" s="38">
        <v>5</v>
      </c>
    </row>
    <row r="112" spans="1:34" outlineLevel="1" x14ac:dyDescent="0.2">
      <c r="C112" s="28" t="s">
        <v>201</v>
      </c>
      <c r="D112" s="46">
        <v>6600</v>
      </c>
      <c r="E112" s="46">
        <v>6000</v>
      </c>
      <c r="F112" s="46">
        <v>5300</v>
      </c>
      <c r="G112" s="153"/>
      <c r="H112" s="47" t="s">
        <v>15</v>
      </c>
      <c r="I112" s="37" t="s">
        <v>188</v>
      </c>
      <c r="J112" s="37">
        <v>25</v>
      </c>
      <c r="K112" s="48" t="s">
        <v>219</v>
      </c>
      <c r="L112" s="36">
        <v>131.56</v>
      </c>
      <c r="M112" s="37">
        <v>80</v>
      </c>
      <c r="N112" s="30" t="s">
        <v>18</v>
      </c>
      <c r="O112" s="45" t="s">
        <v>241</v>
      </c>
      <c r="P112" s="39">
        <v>1.9</v>
      </c>
      <c r="Q112" s="37">
        <v>43</v>
      </c>
      <c r="R112" s="38">
        <v>5</v>
      </c>
    </row>
    <row r="113" spans="1:34" s="6" customFormat="1" outlineLevel="1" x14ac:dyDescent="0.2">
      <c r="A113" s="24"/>
      <c r="B113" s="24"/>
      <c r="C113" s="49" t="s">
        <v>202</v>
      </c>
      <c r="D113" s="46">
        <v>6300</v>
      </c>
      <c r="E113" s="46">
        <v>5700</v>
      </c>
      <c r="F113" s="46">
        <v>5100</v>
      </c>
      <c r="G113" s="153"/>
      <c r="H113" s="41" t="s">
        <v>15</v>
      </c>
      <c r="I113" s="50" t="s">
        <v>188</v>
      </c>
      <c r="J113" s="50">
        <v>25</v>
      </c>
      <c r="K113" s="51" t="s">
        <v>220</v>
      </c>
      <c r="L113" s="33">
        <v>103.6</v>
      </c>
      <c r="M113" s="50">
        <v>80</v>
      </c>
      <c r="N113" s="41" t="s">
        <v>18</v>
      </c>
      <c r="O113" s="52" t="s">
        <v>241</v>
      </c>
      <c r="P113" s="53">
        <v>1.9</v>
      </c>
      <c r="Q113" s="50">
        <v>43</v>
      </c>
      <c r="R113" s="54">
        <v>5</v>
      </c>
      <c r="S113" s="21"/>
      <c r="T113" s="22"/>
      <c r="AC113" s="18"/>
      <c r="AD113" s="19"/>
      <c r="AE113" s="18"/>
      <c r="AF113" s="18"/>
      <c r="AG113" s="18"/>
      <c r="AH113" s="18"/>
    </row>
    <row r="114" spans="1:34" outlineLevel="1" x14ac:dyDescent="0.2">
      <c r="C114" s="28" t="s">
        <v>203</v>
      </c>
      <c r="D114" s="46">
        <v>6600</v>
      </c>
      <c r="E114" s="46">
        <v>6000</v>
      </c>
      <c r="F114" s="46">
        <v>5300</v>
      </c>
      <c r="G114" s="153"/>
      <c r="H114" s="47" t="s">
        <v>15</v>
      </c>
      <c r="I114" s="37" t="s">
        <v>188</v>
      </c>
      <c r="J114" s="37">
        <v>33</v>
      </c>
      <c r="K114" s="48" t="s">
        <v>225</v>
      </c>
      <c r="L114" s="36">
        <v>112.63636363636364</v>
      </c>
      <c r="M114" s="37">
        <v>80</v>
      </c>
      <c r="N114" s="30" t="s">
        <v>18</v>
      </c>
      <c r="O114" s="45" t="s">
        <v>240</v>
      </c>
      <c r="P114" s="39">
        <v>2</v>
      </c>
      <c r="Q114" s="37">
        <v>43</v>
      </c>
      <c r="R114" s="38">
        <v>5</v>
      </c>
    </row>
    <row r="115" spans="1:34" outlineLevel="1" x14ac:dyDescent="0.2">
      <c r="C115" s="28" t="s">
        <v>204</v>
      </c>
      <c r="D115" s="46">
        <v>6200</v>
      </c>
      <c r="E115" s="46">
        <v>5600</v>
      </c>
      <c r="F115" s="46">
        <v>4950</v>
      </c>
      <c r="G115" s="153"/>
      <c r="H115" s="47" t="s">
        <v>15</v>
      </c>
      <c r="I115" s="37" t="s">
        <v>188</v>
      </c>
      <c r="J115" s="37">
        <v>33</v>
      </c>
      <c r="K115" s="48" t="s">
        <v>226</v>
      </c>
      <c r="L115" s="36">
        <v>88.787878787878782</v>
      </c>
      <c r="M115" s="37">
        <v>80</v>
      </c>
      <c r="N115" s="30" t="s">
        <v>18</v>
      </c>
      <c r="O115" s="45" t="s">
        <v>240</v>
      </c>
      <c r="P115" s="39">
        <v>2</v>
      </c>
      <c r="Q115" s="37">
        <v>43</v>
      </c>
      <c r="R115" s="38">
        <v>5</v>
      </c>
    </row>
    <row r="116" spans="1:34" outlineLevel="1" x14ac:dyDescent="0.2">
      <c r="C116" s="28" t="s">
        <v>205</v>
      </c>
      <c r="D116" s="46">
        <v>10300</v>
      </c>
      <c r="E116" s="46">
        <v>9300</v>
      </c>
      <c r="F116" s="46">
        <v>8300</v>
      </c>
      <c r="G116" s="153"/>
      <c r="H116" s="47" t="s">
        <v>15</v>
      </c>
      <c r="I116" s="37" t="s">
        <v>188</v>
      </c>
      <c r="J116" s="37">
        <v>41</v>
      </c>
      <c r="K116" s="48" t="s">
        <v>227</v>
      </c>
      <c r="L116" s="36">
        <v>134.09756097560975</v>
      </c>
      <c r="M116" s="37">
        <v>80</v>
      </c>
      <c r="N116" s="30" t="s">
        <v>18</v>
      </c>
      <c r="O116" s="45" t="s">
        <v>239</v>
      </c>
      <c r="P116" s="39">
        <v>2.7</v>
      </c>
      <c r="Q116" s="37">
        <v>43</v>
      </c>
      <c r="R116" s="38">
        <v>5</v>
      </c>
    </row>
    <row r="117" spans="1:34" outlineLevel="1" x14ac:dyDescent="0.2">
      <c r="C117" s="28" t="s">
        <v>206</v>
      </c>
      <c r="D117" s="46">
        <v>9600</v>
      </c>
      <c r="E117" s="46">
        <v>8600</v>
      </c>
      <c r="F117" s="46">
        <v>7700</v>
      </c>
      <c r="G117" s="153"/>
      <c r="H117" s="47" t="s">
        <v>15</v>
      </c>
      <c r="I117" s="37" t="s">
        <v>188</v>
      </c>
      <c r="J117" s="37">
        <v>41</v>
      </c>
      <c r="K117" s="48" t="s">
        <v>228</v>
      </c>
      <c r="L117" s="36">
        <v>105.60975609756098</v>
      </c>
      <c r="M117" s="37">
        <v>80</v>
      </c>
      <c r="N117" s="30" t="s">
        <v>18</v>
      </c>
      <c r="O117" s="45" t="s">
        <v>239</v>
      </c>
      <c r="P117" s="39">
        <v>2.7</v>
      </c>
      <c r="Q117" s="37">
        <v>43</v>
      </c>
      <c r="R117" s="38">
        <v>5</v>
      </c>
    </row>
    <row r="118" spans="1:34" outlineLevel="1" x14ac:dyDescent="0.2">
      <c r="C118" s="28" t="s">
        <v>207</v>
      </c>
      <c r="D118" s="46">
        <v>9900</v>
      </c>
      <c r="E118" s="46">
        <v>8900</v>
      </c>
      <c r="F118" s="46">
        <v>7900</v>
      </c>
      <c r="G118" s="153"/>
      <c r="H118" s="47" t="s">
        <v>15</v>
      </c>
      <c r="I118" s="37" t="s">
        <v>188</v>
      </c>
      <c r="J118" s="37">
        <v>50</v>
      </c>
      <c r="K118" s="48" t="s">
        <v>229</v>
      </c>
      <c r="L118" s="36">
        <v>128.4</v>
      </c>
      <c r="M118" s="37">
        <v>80</v>
      </c>
      <c r="N118" s="30" t="s">
        <v>18</v>
      </c>
      <c r="O118" s="45" t="s">
        <v>237</v>
      </c>
      <c r="P118" s="39">
        <v>2.5</v>
      </c>
      <c r="Q118" s="37">
        <v>43</v>
      </c>
      <c r="R118" s="38">
        <v>5</v>
      </c>
    </row>
    <row r="119" spans="1:34" outlineLevel="1" x14ac:dyDescent="0.2">
      <c r="C119" s="28" t="s">
        <v>208</v>
      </c>
      <c r="D119" s="46">
        <v>9300</v>
      </c>
      <c r="E119" s="46">
        <v>8300</v>
      </c>
      <c r="F119" s="46">
        <v>7400</v>
      </c>
      <c r="G119" s="153"/>
      <c r="H119" s="47" t="s">
        <v>15</v>
      </c>
      <c r="I119" s="37" t="s">
        <v>188</v>
      </c>
      <c r="J119" s="37">
        <v>50</v>
      </c>
      <c r="K119" s="48" t="s">
        <v>230</v>
      </c>
      <c r="L119" s="36">
        <v>101.12</v>
      </c>
      <c r="M119" s="37">
        <v>80</v>
      </c>
      <c r="N119" s="30" t="s">
        <v>18</v>
      </c>
      <c r="O119" s="45" t="s">
        <v>237</v>
      </c>
      <c r="P119" s="39">
        <v>2.5</v>
      </c>
      <c r="Q119" s="37">
        <v>43</v>
      </c>
      <c r="R119" s="38">
        <v>5</v>
      </c>
    </row>
    <row r="120" spans="1:34" outlineLevel="1" x14ac:dyDescent="0.2">
      <c r="C120" s="28" t="s">
        <v>209</v>
      </c>
      <c r="D120" s="46">
        <v>14500</v>
      </c>
      <c r="E120" s="46">
        <v>13050</v>
      </c>
      <c r="F120" s="46">
        <v>11600</v>
      </c>
      <c r="G120" s="153"/>
      <c r="H120" s="47" t="s">
        <v>15</v>
      </c>
      <c r="I120" s="37" t="s">
        <v>244</v>
      </c>
      <c r="J120" s="37">
        <v>65</v>
      </c>
      <c r="K120" s="48" t="s">
        <v>231</v>
      </c>
      <c r="L120" s="36">
        <v>125.49230769230769</v>
      </c>
      <c r="M120" s="37">
        <v>80</v>
      </c>
      <c r="N120" s="30" t="s">
        <v>18</v>
      </c>
      <c r="O120" s="45" t="s">
        <v>239</v>
      </c>
      <c r="P120" s="39">
        <v>2.7</v>
      </c>
      <c r="Q120" s="37">
        <v>43</v>
      </c>
      <c r="R120" s="38">
        <v>5</v>
      </c>
    </row>
    <row r="121" spans="1:34" outlineLevel="1" x14ac:dyDescent="0.2">
      <c r="C121" s="28" t="s">
        <v>210</v>
      </c>
      <c r="D121" s="46">
        <v>13800</v>
      </c>
      <c r="E121" s="46">
        <v>12400</v>
      </c>
      <c r="F121" s="46">
        <v>11000</v>
      </c>
      <c r="G121" s="153"/>
      <c r="H121" s="47" t="s">
        <v>15</v>
      </c>
      <c r="I121" s="37" t="s">
        <v>244</v>
      </c>
      <c r="J121" s="37">
        <v>65</v>
      </c>
      <c r="K121" s="48" t="s">
        <v>232</v>
      </c>
      <c r="L121" s="36">
        <v>95.815384615384616</v>
      </c>
      <c r="M121" s="37">
        <v>80</v>
      </c>
      <c r="N121" s="30" t="s">
        <v>18</v>
      </c>
      <c r="O121" s="45" t="s">
        <v>239</v>
      </c>
      <c r="P121" s="39">
        <v>2.7</v>
      </c>
      <c r="Q121" s="37">
        <v>43</v>
      </c>
      <c r="R121" s="38">
        <v>5</v>
      </c>
    </row>
    <row r="122" spans="1:34" outlineLevel="1" x14ac:dyDescent="0.2">
      <c r="C122" s="28" t="s">
        <v>211</v>
      </c>
      <c r="D122" s="46">
        <v>14800</v>
      </c>
      <c r="E122" s="46">
        <v>13300</v>
      </c>
      <c r="F122" s="46">
        <v>11800</v>
      </c>
      <c r="G122" s="153"/>
      <c r="H122" s="47" t="s">
        <v>15</v>
      </c>
      <c r="I122" s="37" t="s">
        <v>244</v>
      </c>
      <c r="J122" s="37">
        <v>72</v>
      </c>
      <c r="K122" s="48" t="s">
        <v>233</v>
      </c>
      <c r="L122" s="36">
        <v>133.75</v>
      </c>
      <c r="M122" s="37">
        <v>80</v>
      </c>
      <c r="N122" s="30" t="s">
        <v>18</v>
      </c>
      <c r="O122" s="45" t="s">
        <v>242</v>
      </c>
      <c r="P122" s="39">
        <v>3.2</v>
      </c>
      <c r="Q122" s="37">
        <v>43</v>
      </c>
      <c r="R122" s="38">
        <v>5</v>
      </c>
    </row>
    <row r="123" spans="1:34" outlineLevel="1" x14ac:dyDescent="0.2">
      <c r="C123" s="28" t="s">
        <v>212</v>
      </c>
      <c r="D123" s="46">
        <v>13900</v>
      </c>
      <c r="E123" s="46">
        <v>12500</v>
      </c>
      <c r="F123" s="46">
        <v>11100</v>
      </c>
      <c r="G123" s="153"/>
      <c r="H123" s="47" t="s">
        <v>15</v>
      </c>
      <c r="I123" s="37" t="s">
        <v>244</v>
      </c>
      <c r="J123" s="37">
        <v>72</v>
      </c>
      <c r="K123" s="48" t="s">
        <v>234</v>
      </c>
      <c r="L123" s="36">
        <v>105.33333333333333</v>
      </c>
      <c r="M123" s="37">
        <v>80</v>
      </c>
      <c r="N123" s="30" t="s">
        <v>18</v>
      </c>
      <c r="O123" s="45" t="s">
        <v>242</v>
      </c>
      <c r="P123" s="39">
        <v>3.2</v>
      </c>
      <c r="Q123" s="37">
        <v>43</v>
      </c>
      <c r="R123" s="38">
        <v>5</v>
      </c>
    </row>
    <row r="124" spans="1:34" outlineLevel="1" x14ac:dyDescent="0.2">
      <c r="C124" s="28" t="s">
        <v>213</v>
      </c>
      <c r="D124" s="46">
        <v>17850</v>
      </c>
      <c r="E124" s="46">
        <v>16100</v>
      </c>
      <c r="F124" s="46">
        <v>14300</v>
      </c>
      <c r="G124" s="153"/>
      <c r="H124" s="47" t="s">
        <v>15</v>
      </c>
      <c r="I124" s="37" t="s">
        <v>188</v>
      </c>
      <c r="J124" s="37">
        <v>100</v>
      </c>
      <c r="K124" s="48" t="s">
        <v>235</v>
      </c>
      <c r="L124" s="36">
        <v>128.4</v>
      </c>
      <c r="M124" s="37">
        <v>80</v>
      </c>
      <c r="N124" s="30" t="s">
        <v>18</v>
      </c>
      <c r="O124" s="45" t="s">
        <v>243</v>
      </c>
      <c r="P124" s="39">
        <v>5</v>
      </c>
      <c r="Q124" s="37">
        <v>43</v>
      </c>
      <c r="R124" s="38">
        <v>5</v>
      </c>
    </row>
    <row r="125" spans="1:34" outlineLevel="1" x14ac:dyDescent="0.2">
      <c r="C125" s="79" t="s">
        <v>214</v>
      </c>
      <c r="D125" s="80">
        <v>16650</v>
      </c>
      <c r="E125" s="80">
        <v>15000</v>
      </c>
      <c r="F125" s="80">
        <v>13300</v>
      </c>
      <c r="G125" s="154"/>
      <c r="H125" s="81" t="s">
        <v>15</v>
      </c>
      <c r="I125" s="82" t="s">
        <v>188</v>
      </c>
      <c r="J125" s="82">
        <v>100</v>
      </c>
      <c r="K125" s="83" t="s">
        <v>236</v>
      </c>
      <c r="L125" s="84">
        <v>108.1</v>
      </c>
      <c r="M125" s="82">
        <v>80</v>
      </c>
      <c r="N125" s="85" t="s">
        <v>18</v>
      </c>
      <c r="O125" s="86" t="s">
        <v>243</v>
      </c>
      <c r="P125" s="87">
        <v>5</v>
      </c>
      <c r="Q125" s="82">
        <v>43</v>
      </c>
      <c r="R125" s="88">
        <v>5</v>
      </c>
    </row>
    <row r="126" spans="1:34" ht="20.25" customHeight="1" x14ac:dyDescent="0.2">
      <c r="C126" s="144" t="s">
        <v>260</v>
      </c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6"/>
    </row>
    <row r="127" spans="1:34" ht="32.25" customHeight="1" x14ac:dyDescent="0.2">
      <c r="C127" s="89" t="s">
        <v>252</v>
      </c>
      <c r="D127" s="90">
        <v>9500</v>
      </c>
      <c r="E127" s="90">
        <v>8550</v>
      </c>
      <c r="F127" s="90">
        <v>6650</v>
      </c>
      <c r="G127" s="155"/>
      <c r="H127" s="155" t="s">
        <v>257</v>
      </c>
      <c r="I127" s="155"/>
      <c r="J127" s="91">
        <v>25</v>
      </c>
      <c r="K127" s="92">
        <v>4250</v>
      </c>
      <c r="L127" s="91">
        <f>K127/J127</f>
        <v>170</v>
      </c>
      <c r="M127" s="91">
        <v>90</v>
      </c>
      <c r="N127" s="93" t="s">
        <v>18</v>
      </c>
      <c r="O127" s="94" t="s">
        <v>265</v>
      </c>
      <c r="P127" s="95" t="s">
        <v>263</v>
      </c>
      <c r="Q127" s="91">
        <v>67</v>
      </c>
      <c r="R127" s="96">
        <v>7</v>
      </c>
    </row>
    <row r="128" spans="1:34" ht="32.25" customHeight="1" x14ac:dyDescent="0.2">
      <c r="C128" s="55" t="s">
        <v>252</v>
      </c>
      <c r="D128" s="56">
        <v>11000</v>
      </c>
      <c r="E128" s="56">
        <v>9900</v>
      </c>
      <c r="F128" s="56">
        <v>7700</v>
      </c>
      <c r="G128" s="156"/>
      <c r="H128" s="156" t="s">
        <v>257</v>
      </c>
      <c r="I128" s="156"/>
      <c r="J128" s="57">
        <v>55</v>
      </c>
      <c r="K128" s="58">
        <v>7700</v>
      </c>
      <c r="L128" s="57">
        <f t="shared" ref="L128:L143" si="0">K128/J128</f>
        <v>140</v>
      </c>
      <c r="M128" s="57">
        <v>90</v>
      </c>
      <c r="N128" s="30" t="s">
        <v>18</v>
      </c>
      <c r="O128" s="59" t="s">
        <v>265</v>
      </c>
      <c r="P128" s="60" t="s">
        <v>262</v>
      </c>
      <c r="Q128" s="57">
        <v>67</v>
      </c>
      <c r="R128" s="61">
        <v>7</v>
      </c>
    </row>
    <row r="129" spans="3:18" x14ac:dyDescent="0.2">
      <c r="C129" s="55" t="s">
        <v>275</v>
      </c>
      <c r="D129" s="62">
        <v>12000</v>
      </c>
      <c r="E129" s="62">
        <v>10800</v>
      </c>
      <c r="F129" s="62">
        <v>8400</v>
      </c>
      <c r="G129" s="157"/>
      <c r="H129" s="156" t="s">
        <v>257</v>
      </c>
      <c r="I129" s="156"/>
      <c r="J129" s="63">
        <v>36</v>
      </c>
      <c r="K129" s="64">
        <v>5700</v>
      </c>
      <c r="L129" s="57">
        <f t="shared" si="0"/>
        <v>158.33333333333334</v>
      </c>
      <c r="M129" s="57">
        <v>90</v>
      </c>
      <c r="N129" s="30" t="s">
        <v>18</v>
      </c>
      <c r="O129" s="66" t="s">
        <v>265</v>
      </c>
      <c r="P129" s="65" t="s">
        <v>262</v>
      </c>
      <c r="Q129" s="57">
        <v>67</v>
      </c>
      <c r="R129" s="61">
        <v>7</v>
      </c>
    </row>
    <row r="130" spans="3:18" x14ac:dyDescent="0.2">
      <c r="C130" s="55" t="s">
        <v>275</v>
      </c>
      <c r="D130" s="62">
        <v>13000</v>
      </c>
      <c r="E130" s="62">
        <v>11700</v>
      </c>
      <c r="F130" s="62">
        <v>9100</v>
      </c>
      <c r="G130" s="157"/>
      <c r="H130" s="156" t="s">
        <v>257</v>
      </c>
      <c r="I130" s="156"/>
      <c r="J130" s="63">
        <v>80</v>
      </c>
      <c r="K130" s="64">
        <v>7000</v>
      </c>
      <c r="L130" s="57">
        <f t="shared" si="0"/>
        <v>87.5</v>
      </c>
      <c r="M130" s="57">
        <v>90</v>
      </c>
      <c r="N130" s="30" t="s">
        <v>18</v>
      </c>
      <c r="O130" s="66" t="s">
        <v>265</v>
      </c>
      <c r="P130" s="65" t="s">
        <v>262</v>
      </c>
      <c r="Q130" s="57">
        <v>67</v>
      </c>
      <c r="R130" s="61">
        <v>7</v>
      </c>
    </row>
    <row r="131" spans="3:18" x14ac:dyDescent="0.2">
      <c r="C131" s="55" t="s">
        <v>275</v>
      </c>
      <c r="D131" s="62">
        <v>13500</v>
      </c>
      <c r="E131" s="62">
        <v>12150</v>
      </c>
      <c r="F131" s="62">
        <v>9450</v>
      </c>
      <c r="G131" s="157"/>
      <c r="H131" s="156" t="s">
        <v>257</v>
      </c>
      <c r="I131" s="156"/>
      <c r="J131" s="63">
        <v>95</v>
      </c>
      <c r="K131" s="64">
        <v>10000</v>
      </c>
      <c r="L131" s="57">
        <f t="shared" si="0"/>
        <v>105.26315789473684</v>
      </c>
      <c r="M131" s="57">
        <v>90</v>
      </c>
      <c r="N131" s="30" t="s">
        <v>18</v>
      </c>
      <c r="O131" s="66" t="s">
        <v>265</v>
      </c>
      <c r="P131" s="65" t="s">
        <v>262</v>
      </c>
      <c r="Q131" s="57">
        <v>67</v>
      </c>
      <c r="R131" s="61">
        <v>7</v>
      </c>
    </row>
    <row r="132" spans="3:18" ht="28.5" customHeight="1" x14ac:dyDescent="0.2">
      <c r="C132" s="55" t="s">
        <v>254</v>
      </c>
      <c r="D132" s="62">
        <v>14000</v>
      </c>
      <c r="E132" s="62">
        <v>12600</v>
      </c>
      <c r="F132" s="62">
        <v>9800</v>
      </c>
      <c r="G132" s="157"/>
      <c r="H132" s="156" t="s">
        <v>258</v>
      </c>
      <c r="I132" s="156"/>
      <c r="J132" s="63">
        <v>80</v>
      </c>
      <c r="K132" s="64">
        <v>12000</v>
      </c>
      <c r="L132" s="57">
        <f t="shared" si="0"/>
        <v>150</v>
      </c>
      <c r="M132" s="57">
        <v>90</v>
      </c>
      <c r="N132" s="30" t="s">
        <v>18</v>
      </c>
      <c r="O132" s="66" t="s">
        <v>266</v>
      </c>
      <c r="P132" s="67" t="s">
        <v>264</v>
      </c>
      <c r="Q132" s="57">
        <v>67</v>
      </c>
      <c r="R132" s="61">
        <v>7</v>
      </c>
    </row>
    <row r="133" spans="3:18" ht="28.5" customHeight="1" x14ac:dyDescent="0.2">
      <c r="C133" s="55" t="s">
        <v>254</v>
      </c>
      <c r="D133" s="62">
        <v>15000</v>
      </c>
      <c r="E133" s="62">
        <v>13500</v>
      </c>
      <c r="F133" s="62">
        <v>10500</v>
      </c>
      <c r="G133" s="157"/>
      <c r="H133" s="156" t="s">
        <v>258</v>
      </c>
      <c r="I133" s="156"/>
      <c r="J133" s="63">
        <v>110</v>
      </c>
      <c r="K133" s="64">
        <v>15400</v>
      </c>
      <c r="L133" s="57">
        <f t="shared" si="0"/>
        <v>140</v>
      </c>
      <c r="M133" s="57">
        <v>90</v>
      </c>
      <c r="N133" s="30" t="s">
        <v>18</v>
      </c>
      <c r="O133" s="66" t="s">
        <v>266</v>
      </c>
      <c r="P133" s="67" t="s">
        <v>264</v>
      </c>
      <c r="Q133" s="57">
        <v>67</v>
      </c>
      <c r="R133" s="61">
        <v>7</v>
      </c>
    </row>
    <row r="134" spans="3:18" ht="53.25" customHeight="1" x14ac:dyDescent="0.2">
      <c r="C134" s="55" t="s">
        <v>255</v>
      </c>
      <c r="D134" s="62">
        <v>20500</v>
      </c>
      <c r="E134" s="62">
        <v>18450</v>
      </c>
      <c r="F134" s="62">
        <v>14350</v>
      </c>
      <c r="G134" s="68"/>
      <c r="H134" s="156" t="s">
        <v>257</v>
      </c>
      <c r="I134" s="156"/>
      <c r="J134" s="63">
        <v>160</v>
      </c>
      <c r="K134" s="64">
        <v>23100</v>
      </c>
      <c r="L134" s="57">
        <f t="shared" si="0"/>
        <v>144.375</v>
      </c>
      <c r="M134" s="57">
        <v>90</v>
      </c>
      <c r="N134" s="30" t="s">
        <v>18</v>
      </c>
      <c r="O134" s="66" t="s">
        <v>266</v>
      </c>
      <c r="P134" s="67" t="s">
        <v>267</v>
      </c>
      <c r="Q134" s="57">
        <v>67</v>
      </c>
      <c r="R134" s="61">
        <v>7</v>
      </c>
    </row>
    <row r="135" spans="3:18" x14ac:dyDescent="0.2">
      <c r="C135" s="55" t="s">
        <v>256</v>
      </c>
      <c r="D135" s="62">
        <v>24000</v>
      </c>
      <c r="E135" s="62">
        <v>21600</v>
      </c>
      <c r="F135" s="62">
        <v>16800</v>
      </c>
      <c r="G135" s="157"/>
      <c r="H135" s="156" t="s">
        <v>257</v>
      </c>
      <c r="I135" s="156"/>
      <c r="J135" s="63">
        <v>160</v>
      </c>
      <c r="K135" s="64">
        <v>24000</v>
      </c>
      <c r="L135" s="57">
        <f t="shared" si="0"/>
        <v>150</v>
      </c>
      <c r="M135" s="57">
        <v>90</v>
      </c>
      <c r="N135" s="30" t="s">
        <v>18</v>
      </c>
      <c r="O135" s="66" t="s">
        <v>266</v>
      </c>
      <c r="P135" s="67" t="s">
        <v>267</v>
      </c>
      <c r="Q135" s="57">
        <v>67</v>
      </c>
      <c r="R135" s="61">
        <v>7</v>
      </c>
    </row>
    <row r="136" spans="3:18" x14ac:dyDescent="0.2">
      <c r="C136" s="55" t="s">
        <v>256</v>
      </c>
      <c r="D136" s="62">
        <v>28000</v>
      </c>
      <c r="E136" s="62">
        <v>25200</v>
      </c>
      <c r="F136" s="62">
        <v>19600</v>
      </c>
      <c r="G136" s="157"/>
      <c r="H136" s="156" t="s">
        <v>257</v>
      </c>
      <c r="I136" s="156"/>
      <c r="J136" s="63">
        <v>180</v>
      </c>
      <c r="K136" s="64">
        <v>26000</v>
      </c>
      <c r="L136" s="57">
        <f t="shared" si="0"/>
        <v>144.44444444444446</v>
      </c>
      <c r="M136" s="57">
        <v>90</v>
      </c>
      <c r="N136" s="30" t="s">
        <v>18</v>
      </c>
      <c r="O136" s="66" t="s">
        <v>266</v>
      </c>
      <c r="P136" s="67" t="s">
        <v>267</v>
      </c>
      <c r="Q136" s="57">
        <v>67</v>
      </c>
      <c r="R136" s="61">
        <v>7</v>
      </c>
    </row>
    <row r="137" spans="3:18" x14ac:dyDescent="0.2">
      <c r="C137" s="55" t="s">
        <v>256</v>
      </c>
      <c r="D137" s="62">
        <v>28000</v>
      </c>
      <c r="E137" s="62">
        <v>25200</v>
      </c>
      <c r="F137" s="62">
        <v>19600</v>
      </c>
      <c r="G137" s="157"/>
      <c r="H137" s="156" t="s">
        <v>257</v>
      </c>
      <c r="I137" s="156"/>
      <c r="J137" s="63">
        <v>200</v>
      </c>
      <c r="K137" s="64">
        <v>28000</v>
      </c>
      <c r="L137" s="57">
        <f t="shared" si="0"/>
        <v>140</v>
      </c>
      <c r="M137" s="57">
        <v>90</v>
      </c>
      <c r="N137" s="30" t="s">
        <v>18</v>
      </c>
      <c r="O137" s="66" t="s">
        <v>266</v>
      </c>
      <c r="P137" s="67" t="s">
        <v>267</v>
      </c>
      <c r="Q137" s="57">
        <v>67</v>
      </c>
      <c r="R137" s="61">
        <v>7</v>
      </c>
    </row>
    <row r="138" spans="3:18" x14ac:dyDescent="0.2">
      <c r="C138" s="55" t="s">
        <v>256</v>
      </c>
      <c r="D138" s="62">
        <v>35000</v>
      </c>
      <c r="E138" s="62">
        <v>31500</v>
      </c>
      <c r="F138" s="62">
        <v>24500</v>
      </c>
      <c r="G138" s="157"/>
      <c r="H138" s="156" t="s">
        <v>257</v>
      </c>
      <c r="I138" s="156"/>
      <c r="J138" s="63">
        <v>220</v>
      </c>
      <c r="K138" s="64">
        <v>30800</v>
      </c>
      <c r="L138" s="57">
        <f t="shared" si="0"/>
        <v>140</v>
      </c>
      <c r="M138" s="57">
        <v>90</v>
      </c>
      <c r="N138" s="30" t="s">
        <v>18</v>
      </c>
      <c r="O138" s="66" t="s">
        <v>266</v>
      </c>
      <c r="P138" s="67" t="s">
        <v>267</v>
      </c>
      <c r="Q138" s="57">
        <v>67</v>
      </c>
      <c r="R138" s="61">
        <v>7</v>
      </c>
    </row>
    <row r="139" spans="3:18" x14ac:dyDescent="0.2">
      <c r="C139" s="55" t="s">
        <v>253</v>
      </c>
      <c r="D139" s="62">
        <v>37500</v>
      </c>
      <c r="E139" s="62">
        <v>33750</v>
      </c>
      <c r="F139" s="62">
        <v>26250</v>
      </c>
      <c r="G139" s="157"/>
      <c r="H139" s="156" t="s">
        <v>259</v>
      </c>
      <c r="I139" s="156"/>
      <c r="J139" s="63">
        <v>240</v>
      </c>
      <c r="K139" s="64">
        <v>36000</v>
      </c>
      <c r="L139" s="57">
        <f t="shared" si="0"/>
        <v>150</v>
      </c>
      <c r="M139" s="57">
        <v>90</v>
      </c>
      <c r="N139" s="30" t="s">
        <v>18</v>
      </c>
      <c r="O139" s="66" t="s">
        <v>266</v>
      </c>
      <c r="P139" s="67" t="s">
        <v>267</v>
      </c>
      <c r="Q139" s="63">
        <v>67</v>
      </c>
      <c r="R139" s="61">
        <v>7</v>
      </c>
    </row>
    <row r="140" spans="3:18" x14ac:dyDescent="0.2">
      <c r="C140" s="55" t="s">
        <v>253</v>
      </c>
      <c r="D140" s="62">
        <v>40000</v>
      </c>
      <c r="E140" s="62">
        <v>36000</v>
      </c>
      <c r="F140" s="62">
        <v>28000</v>
      </c>
      <c r="G140" s="157"/>
      <c r="H140" s="156" t="s">
        <v>259</v>
      </c>
      <c r="I140" s="156"/>
      <c r="J140" s="63">
        <v>260</v>
      </c>
      <c r="K140" s="64">
        <v>39000</v>
      </c>
      <c r="L140" s="57">
        <f t="shared" si="0"/>
        <v>150</v>
      </c>
      <c r="M140" s="57">
        <v>90</v>
      </c>
      <c r="N140" s="30" t="s">
        <v>18</v>
      </c>
      <c r="O140" s="66" t="s">
        <v>266</v>
      </c>
      <c r="P140" s="67" t="s">
        <v>267</v>
      </c>
      <c r="Q140" s="63">
        <v>67</v>
      </c>
      <c r="R140" s="61">
        <v>7</v>
      </c>
    </row>
    <row r="141" spans="3:18" x14ac:dyDescent="0.2">
      <c r="C141" s="55" t="s">
        <v>253</v>
      </c>
      <c r="D141" s="62">
        <v>43500</v>
      </c>
      <c r="E141" s="62">
        <v>39150</v>
      </c>
      <c r="F141" s="62">
        <v>30450</v>
      </c>
      <c r="G141" s="157"/>
      <c r="H141" s="156" t="s">
        <v>259</v>
      </c>
      <c r="I141" s="156"/>
      <c r="J141" s="63">
        <v>280</v>
      </c>
      <c r="K141" s="64">
        <v>42000</v>
      </c>
      <c r="L141" s="57">
        <f t="shared" si="0"/>
        <v>150</v>
      </c>
      <c r="M141" s="57">
        <v>90</v>
      </c>
      <c r="N141" s="30" t="s">
        <v>18</v>
      </c>
      <c r="O141" s="66" t="s">
        <v>266</v>
      </c>
      <c r="P141" s="67" t="s">
        <v>267</v>
      </c>
      <c r="Q141" s="63">
        <v>67</v>
      </c>
      <c r="R141" s="61">
        <v>7</v>
      </c>
    </row>
    <row r="142" spans="3:18" x14ac:dyDescent="0.2">
      <c r="C142" s="55" t="s">
        <v>253</v>
      </c>
      <c r="D142" s="62">
        <v>46500</v>
      </c>
      <c r="E142" s="62">
        <v>41850</v>
      </c>
      <c r="F142" s="62">
        <v>32550</v>
      </c>
      <c r="G142" s="157"/>
      <c r="H142" s="156" t="s">
        <v>259</v>
      </c>
      <c r="I142" s="156"/>
      <c r="J142" s="63">
        <v>300</v>
      </c>
      <c r="K142" s="64">
        <v>44000</v>
      </c>
      <c r="L142" s="57">
        <f t="shared" si="0"/>
        <v>146.66666666666666</v>
      </c>
      <c r="M142" s="57">
        <v>90</v>
      </c>
      <c r="N142" s="30" t="s">
        <v>18</v>
      </c>
      <c r="O142" s="66" t="s">
        <v>266</v>
      </c>
      <c r="P142" s="67" t="s">
        <v>268</v>
      </c>
      <c r="Q142" s="63">
        <v>67</v>
      </c>
      <c r="R142" s="61">
        <v>7</v>
      </c>
    </row>
    <row r="143" spans="3:18" x14ac:dyDescent="0.2">
      <c r="C143" s="69" t="s">
        <v>253</v>
      </c>
      <c r="D143" s="70">
        <v>50500</v>
      </c>
      <c r="E143" s="70">
        <v>45450</v>
      </c>
      <c r="F143" s="70">
        <v>35350</v>
      </c>
      <c r="G143" s="160"/>
      <c r="H143" s="158" t="s">
        <v>259</v>
      </c>
      <c r="I143" s="158"/>
      <c r="J143" s="71">
        <v>320</v>
      </c>
      <c r="K143" s="72">
        <v>46200</v>
      </c>
      <c r="L143" s="73">
        <f t="shared" si="0"/>
        <v>144.375</v>
      </c>
      <c r="M143" s="74">
        <v>90</v>
      </c>
      <c r="N143" s="75" t="s">
        <v>18</v>
      </c>
      <c r="O143" s="76" t="s">
        <v>266</v>
      </c>
      <c r="P143" s="77" t="s">
        <v>268</v>
      </c>
      <c r="Q143" s="71">
        <v>67</v>
      </c>
      <c r="R143" s="78">
        <v>7</v>
      </c>
    </row>
    <row r="144" spans="3:18" ht="33" customHeight="1" x14ac:dyDescent="0.2">
      <c r="C144" s="159" t="s">
        <v>261</v>
      </c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3:18" ht="9" customHeight="1" x14ac:dyDescent="0.2">
      <c r="C145" s="25"/>
      <c r="G145" s="25"/>
      <c r="H145" s="16"/>
      <c r="I145" s="14"/>
      <c r="J145" s="14"/>
      <c r="K145" s="12"/>
      <c r="M145" s="15"/>
      <c r="N145" s="16"/>
      <c r="O145" s="16"/>
      <c r="P145" s="13"/>
      <c r="Q145" s="14"/>
      <c r="R145" s="15"/>
    </row>
    <row r="146" spans="3:18" x14ac:dyDescent="0.2">
      <c r="C146" s="25"/>
      <c r="G146" s="25"/>
      <c r="H146" s="16"/>
      <c r="I146" s="14"/>
      <c r="J146" s="14"/>
      <c r="K146" s="12"/>
      <c r="M146" s="15"/>
      <c r="N146" s="16"/>
      <c r="O146" s="16"/>
      <c r="P146" s="13"/>
      <c r="Q146" s="14"/>
      <c r="R146" s="15"/>
    </row>
    <row r="147" spans="3:18" x14ac:dyDescent="0.2">
      <c r="C147" s="25"/>
      <c r="G147" s="25"/>
      <c r="H147" s="16"/>
      <c r="I147" s="14"/>
      <c r="J147" s="14"/>
      <c r="K147" s="12"/>
      <c r="M147" s="15"/>
      <c r="N147" s="16"/>
      <c r="O147" s="16"/>
      <c r="P147" s="13"/>
      <c r="Q147" s="14"/>
      <c r="R147" s="15"/>
    </row>
    <row r="148" spans="3:18" x14ac:dyDescent="0.2">
      <c r="C148" s="25"/>
      <c r="G148" s="25"/>
      <c r="H148" s="16"/>
      <c r="I148" s="14"/>
      <c r="J148" s="14"/>
      <c r="K148" s="12"/>
      <c r="M148" s="15"/>
      <c r="N148" s="16"/>
      <c r="O148" s="16"/>
      <c r="P148" s="13"/>
      <c r="Q148" s="14"/>
      <c r="R148" s="15"/>
    </row>
    <row r="149" spans="3:18" x14ac:dyDescent="0.2">
      <c r="C149" s="25"/>
      <c r="G149" s="25"/>
      <c r="H149" s="16"/>
      <c r="I149" s="14"/>
      <c r="J149" s="14"/>
      <c r="K149" s="12"/>
      <c r="M149" s="15"/>
      <c r="N149" s="16"/>
      <c r="O149" s="16"/>
      <c r="P149" s="13"/>
      <c r="Q149" s="14"/>
      <c r="R149" s="15"/>
    </row>
    <row r="150" spans="3:18" x14ac:dyDescent="0.2">
      <c r="C150" s="25"/>
      <c r="G150" s="25"/>
      <c r="H150" s="16"/>
      <c r="I150" s="14"/>
      <c r="J150" s="14"/>
      <c r="K150" s="12"/>
      <c r="M150" s="15"/>
      <c r="N150" s="16"/>
      <c r="O150" s="16"/>
      <c r="P150" s="13"/>
      <c r="Q150" s="14"/>
      <c r="R150" s="15"/>
    </row>
    <row r="151" spans="3:18" x14ac:dyDescent="0.2">
      <c r="C151" s="25"/>
      <c r="G151" s="25"/>
      <c r="H151" s="16"/>
      <c r="I151" s="14"/>
      <c r="J151" s="14"/>
      <c r="K151" s="12"/>
      <c r="M151" s="15"/>
      <c r="N151" s="16"/>
      <c r="O151" s="16"/>
      <c r="P151" s="13"/>
      <c r="Q151" s="14"/>
      <c r="R151" s="15"/>
    </row>
    <row r="152" spans="3:18" x14ac:dyDescent="0.2">
      <c r="C152" s="25"/>
      <c r="G152" s="25"/>
      <c r="H152" s="16"/>
      <c r="I152" s="14"/>
      <c r="J152" s="14"/>
      <c r="K152" s="12"/>
      <c r="M152" s="15"/>
      <c r="N152" s="16"/>
      <c r="O152" s="16"/>
      <c r="P152" s="13"/>
      <c r="Q152" s="14"/>
      <c r="R152" s="15"/>
    </row>
    <row r="153" spans="3:18" x14ac:dyDescent="0.2">
      <c r="C153" s="25"/>
      <c r="G153" s="25"/>
      <c r="H153" s="16"/>
      <c r="I153" s="14"/>
      <c r="J153" s="14"/>
      <c r="K153" s="12"/>
      <c r="M153" s="15"/>
      <c r="N153" s="16"/>
      <c r="O153" s="16"/>
      <c r="P153" s="13"/>
      <c r="Q153" s="14"/>
      <c r="R153" s="15"/>
    </row>
    <row r="154" spans="3:18" x14ac:dyDescent="0.2">
      <c r="C154" s="25"/>
      <c r="G154" s="25"/>
      <c r="H154" s="16"/>
      <c r="I154" s="14"/>
      <c r="J154" s="14"/>
      <c r="K154" s="12"/>
      <c r="M154" s="15"/>
      <c r="N154" s="16"/>
      <c r="O154" s="16"/>
      <c r="P154" s="13"/>
      <c r="Q154" s="14"/>
      <c r="R154" s="15"/>
    </row>
    <row r="155" spans="3:18" x14ac:dyDescent="0.2">
      <c r="C155" s="25"/>
      <c r="G155" s="25"/>
      <c r="H155" s="16"/>
      <c r="I155" s="14"/>
      <c r="J155" s="14"/>
      <c r="K155" s="12"/>
      <c r="M155" s="15"/>
      <c r="N155" s="16"/>
      <c r="O155" s="16"/>
      <c r="P155" s="13"/>
      <c r="Q155" s="14"/>
      <c r="R155" s="15"/>
    </row>
    <row r="156" spans="3:18" x14ac:dyDescent="0.2">
      <c r="C156" s="25"/>
      <c r="G156" s="25"/>
      <c r="H156" s="16"/>
      <c r="I156" s="14"/>
      <c r="J156" s="14"/>
      <c r="K156" s="12"/>
      <c r="M156" s="15"/>
      <c r="N156" s="16"/>
      <c r="O156" s="16"/>
      <c r="P156" s="13"/>
      <c r="Q156" s="14"/>
      <c r="R156" s="15"/>
    </row>
    <row r="157" spans="3:18" x14ac:dyDescent="0.2">
      <c r="C157" s="25"/>
      <c r="G157" s="25"/>
      <c r="H157" s="16"/>
      <c r="I157" s="14"/>
      <c r="J157" s="14"/>
      <c r="K157" s="12"/>
      <c r="M157" s="15"/>
      <c r="N157" s="16"/>
      <c r="O157" s="16"/>
      <c r="P157" s="13"/>
      <c r="Q157" s="14"/>
      <c r="R157" s="15"/>
    </row>
    <row r="158" spans="3:18" x14ac:dyDescent="0.2">
      <c r="C158" s="25"/>
      <c r="G158" s="25"/>
      <c r="H158" s="16"/>
      <c r="I158" s="14"/>
      <c r="J158" s="14"/>
      <c r="K158" s="12"/>
      <c r="M158" s="15"/>
      <c r="N158" s="16"/>
      <c r="O158" s="16"/>
      <c r="P158" s="13"/>
      <c r="Q158" s="14"/>
      <c r="R158" s="15"/>
    </row>
    <row r="159" spans="3:18" x14ac:dyDescent="0.2">
      <c r="C159" s="25"/>
      <c r="G159" s="25"/>
      <c r="H159" s="16"/>
      <c r="I159" s="14"/>
      <c r="J159" s="14"/>
      <c r="K159" s="12"/>
      <c r="M159" s="15"/>
      <c r="N159" s="16"/>
      <c r="O159" s="16"/>
      <c r="P159" s="13"/>
      <c r="Q159" s="14"/>
      <c r="R159" s="15"/>
    </row>
    <row r="160" spans="3:18" x14ac:dyDescent="0.2">
      <c r="C160" s="25"/>
      <c r="G160" s="25"/>
      <c r="H160" s="16"/>
      <c r="I160" s="14"/>
      <c r="J160" s="14"/>
      <c r="K160" s="12"/>
      <c r="M160" s="15"/>
      <c r="N160" s="16"/>
      <c r="O160" s="16"/>
      <c r="P160" s="13"/>
      <c r="Q160" s="14"/>
      <c r="R160" s="15"/>
    </row>
    <row r="161" spans="3:18" x14ac:dyDescent="0.2">
      <c r="C161" s="25"/>
      <c r="G161" s="25"/>
      <c r="H161" s="16"/>
      <c r="I161" s="14"/>
      <c r="J161" s="14"/>
      <c r="K161" s="12"/>
      <c r="M161" s="15"/>
      <c r="N161" s="16"/>
      <c r="O161" s="16"/>
      <c r="P161" s="13"/>
      <c r="Q161" s="14"/>
      <c r="R161" s="15"/>
    </row>
    <row r="162" spans="3:18" x14ac:dyDescent="0.2">
      <c r="C162" s="25"/>
      <c r="G162" s="25"/>
      <c r="H162" s="16"/>
      <c r="I162" s="14"/>
      <c r="J162" s="14"/>
      <c r="K162" s="12"/>
      <c r="M162" s="15"/>
      <c r="N162" s="16"/>
      <c r="O162" s="16"/>
      <c r="P162" s="13"/>
      <c r="Q162" s="14"/>
      <c r="R162" s="15"/>
    </row>
    <row r="163" spans="3:18" x14ac:dyDescent="0.2">
      <c r="C163" s="25"/>
      <c r="G163" s="25"/>
      <c r="H163" s="16"/>
      <c r="I163" s="14"/>
      <c r="J163" s="14"/>
      <c r="K163" s="12"/>
      <c r="M163" s="15"/>
      <c r="N163" s="16"/>
      <c r="O163" s="16"/>
      <c r="P163" s="13"/>
      <c r="Q163" s="14"/>
      <c r="R163" s="15"/>
    </row>
    <row r="164" spans="3:18" x14ac:dyDescent="0.2">
      <c r="C164" s="25"/>
      <c r="G164" s="25"/>
      <c r="H164" s="16"/>
      <c r="I164" s="14"/>
      <c r="J164" s="14"/>
      <c r="K164" s="12"/>
      <c r="M164" s="15"/>
      <c r="N164" s="16"/>
      <c r="O164" s="16"/>
      <c r="P164" s="13"/>
      <c r="Q164" s="14"/>
      <c r="R164" s="15"/>
    </row>
    <row r="165" spans="3:18" x14ac:dyDescent="0.2">
      <c r="C165" s="25"/>
      <c r="G165" s="25"/>
      <c r="H165" s="16"/>
      <c r="I165" s="14"/>
      <c r="J165" s="14"/>
      <c r="K165" s="12"/>
      <c r="M165" s="15"/>
      <c r="N165" s="16"/>
      <c r="O165" s="16"/>
      <c r="P165" s="13"/>
      <c r="Q165" s="14"/>
      <c r="R165" s="15"/>
    </row>
    <row r="166" spans="3:18" x14ac:dyDescent="0.2">
      <c r="C166" s="25"/>
      <c r="G166" s="25"/>
      <c r="H166" s="16"/>
      <c r="I166" s="14"/>
      <c r="J166" s="14"/>
      <c r="K166" s="12"/>
      <c r="M166" s="15"/>
      <c r="N166" s="16"/>
      <c r="O166" s="16"/>
      <c r="P166" s="13"/>
      <c r="Q166" s="14"/>
      <c r="R166" s="15"/>
    </row>
    <row r="167" spans="3:18" x14ac:dyDescent="0.2">
      <c r="C167" s="25"/>
      <c r="G167" s="25"/>
      <c r="H167" s="16"/>
      <c r="I167" s="14"/>
      <c r="J167" s="14"/>
      <c r="K167" s="12"/>
      <c r="M167" s="15"/>
      <c r="N167" s="16"/>
      <c r="O167" s="16"/>
      <c r="P167" s="13"/>
      <c r="Q167" s="14"/>
      <c r="R167" s="15"/>
    </row>
    <row r="168" spans="3:18" x14ac:dyDescent="0.2">
      <c r="C168" s="25"/>
      <c r="G168" s="25"/>
      <c r="H168" s="16"/>
      <c r="I168" s="14"/>
      <c r="J168" s="14"/>
      <c r="K168" s="12"/>
      <c r="M168" s="15"/>
      <c r="N168" s="16"/>
      <c r="O168" s="16"/>
      <c r="P168" s="13"/>
      <c r="Q168" s="14"/>
      <c r="R168" s="15"/>
    </row>
    <row r="169" spans="3:18" x14ac:dyDescent="0.2">
      <c r="C169" s="25"/>
      <c r="G169" s="25"/>
      <c r="H169" s="16"/>
      <c r="I169" s="14"/>
      <c r="J169" s="14"/>
      <c r="K169" s="12"/>
      <c r="M169" s="15"/>
      <c r="N169" s="16"/>
      <c r="O169" s="16"/>
      <c r="P169" s="13"/>
      <c r="Q169" s="14"/>
      <c r="R169" s="15"/>
    </row>
    <row r="170" spans="3:18" x14ac:dyDescent="0.2">
      <c r="C170" s="25"/>
      <c r="G170" s="25"/>
      <c r="H170" s="16"/>
      <c r="I170" s="14"/>
      <c r="J170" s="14"/>
      <c r="K170" s="12"/>
      <c r="M170" s="15"/>
      <c r="N170" s="16"/>
      <c r="O170" s="16"/>
      <c r="P170" s="13"/>
      <c r="Q170" s="14"/>
      <c r="R170" s="15"/>
    </row>
    <row r="171" spans="3:18" x14ac:dyDescent="0.2">
      <c r="C171" s="25"/>
      <c r="G171" s="25"/>
      <c r="H171" s="16"/>
      <c r="I171" s="14"/>
      <c r="J171" s="14"/>
      <c r="K171" s="12"/>
      <c r="M171" s="15"/>
      <c r="N171" s="16"/>
      <c r="O171" s="16"/>
      <c r="P171" s="13"/>
      <c r="Q171" s="14"/>
      <c r="R171" s="15"/>
    </row>
    <row r="172" spans="3:18" x14ac:dyDescent="0.2">
      <c r="C172" s="25"/>
      <c r="G172" s="25"/>
      <c r="H172" s="16"/>
      <c r="I172" s="14"/>
      <c r="J172" s="14"/>
      <c r="K172" s="12"/>
      <c r="M172" s="15"/>
      <c r="N172" s="16"/>
      <c r="O172" s="16"/>
      <c r="P172" s="13"/>
      <c r="Q172" s="14"/>
      <c r="R172" s="15"/>
    </row>
    <row r="173" spans="3:18" x14ac:dyDescent="0.2">
      <c r="C173" s="25"/>
      <c r="G173" s="25"/>
      <c r="H173" s="16"/>
      <c r="I173" s="14"/>
      <c r="J173" s="14"/>
      <c r="K173" s="12"/>
      <c r="M173" s="15"/>
      <c r="N173" s="16"/>
      <c r="O173" s="16"/>
      <c r="P173" s="13"/>
      <c r="Q173" s="14"/>
      <c r="R173" s="15"/>
    </row>
    <row r="174" spans="3:18" x14ac:dyDescent="0.2">
      <c r="C174" s="25"/>
      <c r="G174" s="25"/>
      <c r="H174" s="16"/>
      <c r="I174" s="14"/>
      <c r="J174" s="14"/>
      <c r="K174" s="12"/>
      <c r="M174" s="15"/>
      <c r="N174" s="16"/>
      <c r="O174" s="16"/>
      <c r="P174" s="13"/>
      <c r="Q174" s="14"/>
      <c r="R174" s="15"/>
    </row>
    <row r="175" spans="3:18" x14ac:dyDescent="0.2">
      <c r="C175" s="25"/>
      <c r="G175" s="25"/>
      <c r="H175" s="16"/>
      <c r="I175" s="14"/>
      <c r="J175" s="14"/>
      <c r="K175" s="12"/>
      <c r="M175" s="15"/>
      <c r="N175" s="16"/>
      <c r="O175" s="16"/>
      <c r="P175" s="13"/>
      <c r="Q175" s="14"/>
      <c r="R175" s="15"/>
    </row>
  </sheetData>
  <sheetProtection formatCells="0" formatColumns="0" formatRows="0" insertColumns="0" insertRows="0" insertHyperlinks="0" deleteColumns="0" deleteRows="0" sort="0" autoFilter="0" pivotTables="0"/>
  <mergeCells count="61">
    <mergeCell ref="C144:R144"/>
    <mergeCell ref="D1:D2"/>
    <mergeCell ref="G139:G143"/>
    <mergeCell ref="H139:I139"/>
    <mergeCell ref="H140:I140"/>
    <mergeCell ref="H141:I141"/>
    <mergeCell ref="H142:I142"/>
    <mergeCell ref="H143:I143"/>
    <mergeCell ref="H134:I134"/>
    <mergeCell ref="G135:G138"/>
    <mergeCell ref="H135:I135"/>
    <mergeCell ref="H136:I136"/>
    <mergeCell ref="H137:I137"/>
    <mergeCell ref="H138:I138"/>
    <mergeCell ref="G129:G131"/>
    <mergeCell ref="H129:I129"/>
    <mergeCell ref="H130:I130"/>
    <mergeCell ref="H131:I131"/>
    <mergeCell ref="G132:G133"/>
    <mergeCell ref="H132:I132"/>
    <mergeCell ref="H133:I133"/>
    <mergeCell ref="G98:G100"/>
    <mergeCell ref="C101:R101"/>
    <mergeCell ref="G102:G125"/>
    <mergeCell ref="C126:R126"/>
    <mergeCell ref="G127:G128"/>
    <mergeCell ref="H127:I127"/>
    <mergeCell ref="H128:I128"/>
    <mergeCell ref="C97:R97"/>
    <mergeCell ref="C40:R40"/>
    <mergeCell ref="G41:G46"/>
    <mergeCell ref="C47:R47"/>
    <mergeCell ref="G48:G49"/>
    <mergeCell ref="C50:R50"/>
    <mergeCell ref="G51:G58"/>
    <mergeCell ref="C59:R59"/>
    <mergeCell ref="G60:G89"/>
    <mergeCell ref="C90:R90"/>
    <mergeCell ref="G91:G92"/>
    <mergeCell ref="G93:G96"/>
    <mergeCell ref="G31:G39"/>
    <mergeCell ref="C4:R4"/>
    <mergeCell ref="G5:G20"/>
    <mergeCell ref="C21:R21"/>
    <mergeCell ref="G22:G29"/>
    <mergeCell ref="C30:R30"/>
    <mergeCell ref="E1:E2"/>
    <mergeCell ref="F1:F2"/>
    <mergeCell ref="C1:C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P3"/>
    <mergeCell ref="Q1:Q3"/>
    <mergeCell ref="R1:R3"/>
  </mergeCells>
  <phoneticPr fontId="18" type="noConversion"/>
  <pageMargins left="0.25" right="0.25" top="0.75" bottom="0.75" header="0.3" footer="0.3"/>
  <pageSetup paperSize="9" scale="10" fitToHeight="0" orientation="landscape" r:id="rId1"/>
  <rowBreaks count="2" manualBreakCount="2">
    <brk id="39" max="1468" man="1"/>
    <brk id="10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DE319-52F2-4FA6-B466-827CA0B43B2C}">
  <dimension ref="E5:W30"/>
  <sheetViews>
    <sheetView topLeftCell="B2" zoomScale="130" zoomScaleNormal="130" workbookViewId="0">
      <selection activeCell="J15" sqref="J15"/>
    </sheetView>
  </sheetViews>
  <sheetFormatPr defaultColWidth="8.85546875" defaultRowHeight="15" x14ac:dyDescent="0.25"/>
  <cols>
    <col min="23" max="23" width="10.42578125" bestFit="1" customWidth="1"/>
  </cols>
  <sheetData>
    <row r="5" spans="5:12" x14ac:dyDescent="0.25">
      <c r="J5">
        <v>1.05</v>
      </c>
    </row>
    <row r="6" spans="5:12" x14ac:dyDescent="0.25">
      <c r="E6" s="8">
        <f>9080.04695*1.05</f>
        <v>9534.0492974999997</v>
      </c>
      <c r="F6" s="8">
        <f>12712.06573*1.05</f>
        <v>13347.6690165</v>
      </c>
      <c r="G6" s="8">
        <f>14618.8755895*1.05</f>
        <v>15349.819368975001</v>
      </c>
      <c r="J6" s="8">
        <f>E6*$J$5</f>
        <v>10010.751762375001</v>
      </c>
      <c r="K6" s="8">
        <f>F6*$J$5</f>
        <v>14015.052467325</v>
      </c>
      <c r="L6" s="8">
        <f>G6*$J$5</f>
        <v>16117.310337423751</v>
      </c>
    </row>
    <row r="7" spans="5:12" x14ac:dyDescent="0.25">
      <c r="E7" s="8">
        <f>13907.2973*1.05</f>
        <v>14602.662165000002</v>
      </c>
      <c r="F7" s="8">
        <f>19470.21622*1.05</f>
        <v>20443.727030999999</v>
      </c>
      <c r="G7" s="8">
        <f>22390.748653*1.05</f>
        <v>23510.286085650001</v>
      </c>
      <c r="J7" s="8">
        <f t="shared" ref="J7:J8" si="0">E7*$J$5</f>
        <v>15332.795273250002</v>
      </c>
      <c r="K7" s="8">
        <f t="shared" ref="K7:K8" si="1">F7*$J$5</f>
        <v>21465.913382549999</v>
      </c>
      <c r="L7" s="8">
        <f t="shared" ref="L7:L8" si="2">G7*$J$5</f>
        <v>24685.800389932501</v>
      </c>
    </row>
    <row r="8" spans="5:12" x14ac:dyDescent="0.25">
      <c r="E8" s="8">
        <f>18160.0939*1.05</f>
        <v>19068.098594999999</v>
      </c>
      <c r="F8" s="8">
        <f>25424.13146*1.05</f>
        <v>26695.338033</v>
      </c>
      <c r="G8" s="8">
        <f>29237.751179*1.05</f>
        <v>30699.638737950001</v>
      </c>
      <c r="J8" s="8">
        <f t="shared" si="0"/>
        <v>20021.503524750002</v>
      </c>
      <c r="K8" s="8">
        <f t="shared" si="1"/>
        <v>28030.10493465</v>
      </c>
      <c r="L8" s="8">
        <f t="shared" si="2"/>
        <v>32234.620674847502</v>
      </c>
    </row>
    <row r="9" spans="5:12" x14ac:dyDescent="0.25">
      <c r="J9" s="8"/>
    </row>
    <row r="12" spans="5:12" x14ac:dyDescent="0.25">
      <c r="F12">
        <v>14460</v>
      </c>
      <c r="G12">
        <v>2.6842014710000002</v>
      </c>
    </row>
    <row r="13" spans="5:12" x14ac:dyDescent="0.25">
      <c r="F13">
        <v>15454</v>
      </c>
      <c r="G13">
        <f>F13*G12/F12</f>
        <v>2.8687171184532505</v>
      </c>
    </row>
    <row r="14" spans="5:12" x14ac:dyDescent="0.25">
      <c r="I14">
        <v>3960</v>
      </c>
      <c r="J14">
        <v>0.85803570500000004</v>
      </c>
    </row>
    <row r="15" spans="5:12" x14ac:dyDescent="0.25">
      <c r="I15" s="9">
        <v>4181</v>
      </c>
      <c r="J15">
        <f>I15*J14/I14</f>
        <v>0.90592103096085863</v>
      </c>
    </row>
    <row r="30" spans="17:23" x14ac:dyDescent="0.25">
      <c r="Q30" s="10">
        <v>100.80000000000001</v>
      </c>
      <c r="R30" s="10">
        <v>141.11999999999998</v>
      </c>
      <c r="S30" s="10">
        <v>162.28799999999998</v>
      </c>
      <c r="U30">
        <f>R30/Q30</f>
        <v>1.3999999999999997</v>
      </c>
      <c r="V30">
        <f>S30/Q30</f>
        <v>1.6099999999999997</v>
      </c>
      <c r="W30">
        <f>S30/R30</f>
        <v>1.1500000000000001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9D62F5F0F500F9428FF9A709A8123282" ma:contentTypeVersion="10" ma:contentTypeDescription="Создание документа." ma:contentTypeScope="" ma:versionID="6c82cede77b25f7fad80821d6390f2a0">
  <xsd:schema xmlns:xsd="http://www.w3.org/2001/XMLSchema" xmlns:xs="http://www.w3.org/2001/XMLSchema" xmlns:p="http://schemas.microsoft.com/office/2006/metadata/properties" xmlns:ns3="bd393579-020b-4858-8c13-2af669a3121a" xmlns:ns4="f8ea8bfa-eade-438d-90af-6a664ebfff09" targetNamespace="http://schemas.microsoft.com/office/2006/metadata/properties" ma:root="true" ma:fieldsID="40e50fd2676022cedcfe3fa3e79d052a" ns3:_="" ns4:_="">
    <xsd:import namespace="bd393579-020b-4858-8c13-2af669a3121a"/>
    <xsd:import namespace="f8ea8bfa-eade-438d-90af-6a664ebfff0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393579-020b-4858-8c13-2af669a3121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Хэш подсказки о совместном доступе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a8bfa-eade-438d-90af-6a664ebff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94012F-ED3D-428A-B6D0-B2C88BCF4F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393579-020b-4858-8c13-2af669a3121a"/>
    <ds:schemaRef ds:uri="f8ea8bfa-eade-438d-90af-6a664ebfff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333D27-505F-422F-AA52-9AA79DACBC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84B6D1-62E6-4B99-910B-BB78D161628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Офиные, уличные светильники</vt:lpstr>
      <vt:lpstr>Лист1</vt:lpstr>
      <vt:lpstr>'Офиные, уличные светильники'!Область_печати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</dc:creator>
  <cp:keywords/>
  <dc:description/>
  <cp:lastModifiedBy>Вячеслав Григорьев</cp:lastModifiedBy>
  <cp:revision/>
  <dcterms:created xsi:type="dcterms:W3CDTF">2019-02-26T12:46:31Z</dcterms:created>
  <dcterms:modified xsi:type="dcterms:W3CDTF">2021-04-20T03:39:53Z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0x0101009D62F5F0F500F9428FF9A709A8123282</vt:lpwstr>
  </property>
</Properties>
</file>